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580" windowHeight="8460" tabRatio="763" activeTab="0"/>
  </bookViews>
  <sheets>
    <sheet name="Genealogy" sheetId="1" r:id="rId1"/>
    <sheet name="Compilation Notes" sheetId="2" r:id="rId2"/>
  </sheets>
  <definedNames>
    <definedName name="Generation_Length">'Genealogy'!$K$11</definedName>
    <definedName name="Hoi_Generation_Length">'Genealogy'!$L$11</definedName>
    <definedName name="Pio_Generation_Length">'Genealogy'!$M$11</definedName>
    <definedName name="Poi_Generation_Length">'Genealogy'!$M$11</definedName>
    <definedName name="_xlnm.Print_Area" localSheetId="1">'Compilation Notes'!$A$1:$D$163</definedName>
    <definedName name="_xlnm.Print_Area" localSheetId="0">'Genealogy'!$A$1:$F$260</definedName>
    <definedName name="_xlnm.Print_Titles" localSheetId="0">'Genealogy'!$9:$10</definedName>
  </definedNames>
  <calcPr fullCalcOnLoad="1"/>
</workbook>
</file>

<file path=xl/sharedStrings.xml><?xml version="1.0" encoding="utf-8"?>
<sst xmlns="http://schemas.openxmlformats.org/spreadsheetml/2006/main" count="571" uniqueCount="460">
  <si>
    <r>
      <t xml:space="preserve">(6) </t>
    </r>
    <r>
      <rPr>
        <b/>
        <sz val="10"/>
        <rFont val="Arial Narrow"/>
        <family val="2"/>
      </rPr>
      <t>Hawaiian Genealogies</t>
    </r>
    <r>
      <rPr>
        <sz val="10"/>
        <rFont val="Arial Narrow"/>
        <family val="2"/>
      </rPr>
      <t xml:space="preserve"> (By Mary Kawena Puku) Collected Genealogies from Hawaiian Language Newspapers. Unpublished Manuscript. LDS Family History Center, Kalihi, Honolulu, Hawaii. (Generations from Noah Peleioholani)</t>
    </r>
  </si>
  <si>
    <r>
      <t xml:space="preserve">(7) </t>
    </r>
    <r>
      <rPr>
        <b/>
        <sz val="10"/>
        <rFont val="Arial Narrow"/>
        <family val="2"/>
      </rPr>
      <t>Fragments of Genealogy</t>
    </r>
    <r>
      <rPr>
        <sz val="10"/>
        <rFont val="Arial Narrow"/>
        <family val="2"/>
      </rPr>
      <t xml:space="preserve"> (By Mary Kawena Puku) Collected Genealogies from Lanai. Unpublished Manuscript. Courtesy of Charles Ahlo, LDS Family History Center, Kalihi, Honolulu, Hawaii. (Generations from Noah Peleioholani, Children of Solomon Peleioholani including Keko'olani)</t>
    </r>
  </si>
  <si>
    <r>
      <t xml:space="preserve">(6) </t>
    </r>
    <r>
      <rPr>
        <b/>
        <sz val="10"/>
        <rFont val="Arial Narrow"/>
        <family val="2"/>
      </rPr>
      <t>Book of Lineage of the Chiefs for the Information of Queen Liliuokalani</t>
    </r>
    <r>
      <rPr>
        <sz val="10"/>
        <rFont val="Arial Narrow"/>
        <family val="2"/>
      </rPr>
      <t xml:space="preserve"> (By court genealogist E.K. Lilikalani) Page 9-10 list the three children of Noah Peleioholani: Solomon Peleioholani ("Lehuanui"), Ululani Baker ("Liwai"), and Ameilia Kekulu ("Kekulu").</t>
    </r>
  </si>
  <si>
    <r>
      <t xml:space="preserve">(5) </t>
    </r>
    <r>
      <rPr>
        <b/>
        <sz val="10"/>
        <rFont val="Arial Narrow"/>
        <family val="2"/>
      </rPr>
      <t>The Complete Ancestry of John Liwai Kalniopuuikapali-o-Molilele-ma-wai-o-Ahukini-Kau-Hawaii Ena</t>
    </r>
    <r>
      <rPr>
        <sz val="10"/>
        <rFont val="Arial Narrow"/>
        <family val="2"/>
      </rPr>
      <t xml:space="preserve"> (by Solomon L.K. Peleioholani) in </t>
    </r>
    <r>
      <rPr>
        <u val="single"/>
        <sz val="10"/>
        <rFont val="Arial Narrow"/>
        <family val="2"/>
      </rPr>
      <t>Hawaiian Genealogies, Volume 1 &amp; 2</t>
    </r>
    <r>
      <rPr>
        <sz val="10"/>
        <rFont val="Arial Narrow"/>
        <family val="2"/>
      </rPr>
      <t xml:space="preserve">, (collection of Hawaiian newspaper genealogies from the late 19th and early 20th centuries) complied by Edith McKinzie &amp; Ishmael Stagner II (GENERATIONS 39 onward) </t>
    </r>
  </si>
  <si>
    <r>
      <t xml:space="preserve">In ancient times, the O'ahu chiefs from Lihue, Wahiawa and Halemano were called </t>
    </r>
    <r>
      <rPr>
        <i/>
        <sz val="9"/>
        <rFont val="Arial Narrow"/>
        <family val="2"/>
      </rPr>
      <t>Lō-ali’i (</t>
    </r>
    <r>
      <rPr>
        <sz val="9"/>
        <rFont val="Arial Narrow"/>
        <family val="2"/>
      </rPr>
      <t>Generation 64</t>
    </r>
    <r>
      <rPr>
        <i/>
        <sz val="9"/>
        <rFont val="Arial Narrow"/>
        <family val="2"/>
      </rPr>
      <t>)</t>
    </r>
    <r>
      <rPr>
        <sz val="9"/>
        <rFont val="Arial Narrow"/>
        <family val="2"/>
      </rPr>
      <t xml:space="preserve">.  Kamakau identifies </t>
    </r>
    <r>
      <rPr>
        <i/>
        <sz val="9"/>
        <rFont val="Arial Narrow"/>
        <family val="2"/>
      </rPr>
      <t>Lō-ali'i</t>
    </r>
    <r>
      <rPr>
        <sz val="9"/>
        <rFont val="Arial Narrow"/>
        <family val="2"/>
      </rPr>
      <t xml:space="preserve"> as high-ranking chiefs, who belonged to places in central O'ahu (Tales of People of Old). According to Kepelino, the </t>
    </r>
    <r>
      <rPr>
        <i/>
        <sz val="9"/>
        <rFont val="Arial Narrow"/>
        <family val="2"/>
      </rPr>
      <t>Lō-ali'i</t>
    </r>
    <r>
      <rPr>
        <sz val="9"/>
        <rFont val="Arial Narrow"/>
        <family val="2"/>
      </rPr>
      <t xml:space="preserve"> were "called </t>
    </r>
    <r>
      <rPr>
        <i/>
        <sz val="9"/>
        <rFont val="Arial Narrow"/>
        <family val="2"/>
      </rPr>
      <t>lō</t>
    </r>
    <r>
      <rPr>
        <sz val="9"/>
        <rFont val="Arial Narrow"/>
        <family val="2"/>
      </rPr>
      <t xml:space="preserve">, because they kept up their </t>
    </r>
    <r>
      <rPr>
        <i/>
        <sz val="9"/>
        <rFont val="Arial Narrow"/>
        <family val="2"/>
      </rPr>
      <t>kapu</t>
    </r>
    <r>
      <rPr>
        <sz val="9"/>
        <rFont val="Arial Narrow"/>
        <family val="2"/>
      </rPr>
      <t xml:space="preserve"> as chiefs even though they did not live with the ruling chiefs of the island but dwelt apart in the mountains". The term "</t>
    </r>
    <r>
      <rPr>
        <i/>
        <sz val="9"/>
        <rFont val="Arial Narrow"/>
        <family val="2"/>
      </rPr>
      <t>lō</t>
    </r>
    <r>
      <rPr>
        <sz val="9"/>
        <rFont val="Arial Narrow"/>
        <family val="2"/>
      </rPr>
      <t>," according to Kamakau, is from "</t>
    </r>
    <r>
      <rPr>
        <i/>
        <sz val="9"/>
        <rFont val="Arial Narrow"/>
        <family val="2"/>
      </rPr>
      <t>loa'a</t>
    </r>
    <r>
      <rPr>
        <sz val="9"/>
        <rFont val="Arial Narrow"/>
        <family val="2"/>
      </rPr>
      <t xml:space="preserve">," "to obtain"; these chiefs guarded their kapu by living apart and thus from their ranks, "a 'guaranteed' chief might be obtained. They were like gods, unseen, resembling men." (Tales of People of Old). Hawaiian scholar Mary Pukui says they were, “chiefs of </t>
    </r>
    <r>
      <rPr>
        <i/>
        <sz val="9"/>
        <rFont val="Arial Narrow"/>
        <family val="2"/>
      </rPr>
      <t>Pōkano</t>
    </r>
    <r>
      <rPr>
        <sz val="9"/>
        <rFont val="Arial Narrow"/>
        <family val="2"/>
      </rPr>
      <t xml:space="preserve">”, chiefs of unblemished bloodline from remote times. </t>
    </r>
  </si>
  <si>
    <t xml:space="preserve">PART 1 - The Ancestry of Wakea from the Kumulii Genealogy (From the Chant of Kualii, King of O'ahu)
</t>
  </si>
  <si>
    <t>Opu'ukahonua</t>
  </si>
  <si>
    <t>Lana</t>
  </si>
  <si>
    <t>Kanananuikumamao</t>
  </si>
  <si>
    <t>Lolomu</t>
  </si>
  <si>
    <t>Ohikimakaloa (w)</t>
  </si>
  <si>
    <t>Mihi</t>
  </si>
  <si>
    <t>Hekilikaaka</t>
  </si>
  <si>
    <t>Ohikimakaloa</t>
  </si>
  <si>
    <t>Nakolowailani</t>
  </si>
  <si>
    <t>Ahulukaaala (w)</t>
  </si>
  <si>
    <t>Ahulukaaala</t>
  </si>
  <si>
    <t>Kapuaululana</t>
  </si>
  <si>
    <t>Holani</t>
  </si>
  <si>
    <t>Kekamaluahaku</t>
  </si>
  <si>
    <t>La'amea</t>
  </si>
  <si>
    <t>Lanipipili</t>
  </si>
  <si>
    <t>La'akeakapu</t>
  </si>
  <si>
    <t>Lanioaka</t>
  </si>
  <si>
    <t>Hinaimanau</t>
  </si>
  <si>
    <t>La'akealaakona</t>
  </si>
  <si>
    <t>Laakealaakona</t>
  </si>
  <si>
    <t>Kamaleilani</t>
  </si>
  <si>
    <t>Haulanuiakea</t>
  </si>
  <si>
    <t>Manau</t>
  </si>
  <si>
    <t>Kahaloalena</t>
  </si>
  <si>
    <t>Laumaewa</t>
  </si>
  <si>
    <t>Kahaloalenaula</t>
  </si>
  <si>
    <t>Kamaiolena</t>
  </si>
  <si>
    <t>Kahalolenaula</t>
  </si>
  <si>
    <t>Hinakului</t>
  </si>
  <si>
    <t>Kapumaweolani</t>
  </si>
  <si>
    <t>Kaihikapualamea</t>
  </si>
  <si>
    <r>
      <t xml:space="preserve">Kukonalaa </t>
    </r>
    <r>
      <rPr>
        <sz val="10"/>
        <rFont val="Arial Narrow"/>
        <family val="2"/>
      </rPr>
      <t>(Kukonala'a)</t>
    </r>
  </si>
  <si>
    <t>Kanehoalani</t>
  </si>
  <si>
    <t>Kaiwilaniolua</t>
  </si>
  <si>
    <t>Kalaniwahine</t>
  </si>
  <si>
    <t>Haweaouku</t>
  </si>
  <si>
    <t>Manuiakane</t>
  </si>
  <si>
    <t>Kaenakulani</t>
  </si>
  <si>
    <t>Kalanipaumako</t>
  </si>
  <si>
    <t>Pili</t>
  </si>
  <si>
    <t>Malela</t>
  </si>
  <si>
    <t>Kamakahiwa</t>
  </si>
  <si>
    <t>Makakaile</t>
  </si>
  <si>
    <t>Makakailenuiaola</t>
  </si>
  <si>
    <t>Loe</t>
  </si>
  <si>
    <t>Kikenuiaewa</t>
  </si>
  <si>
    <t>Paweo</t>
  </si>
  <si>
    <t>Kalanimanuia</t>
  </si>
  <si>
    <t>Ewa</t>
  </si>
  <si>
    <t xml:space="preserve">Kahiko </t>
  </si>
  <si>
    <t>Kapulanakehau (w)</t>
  </si>
  <si>
    <t>Kukalaniehu</t>
  </si>
  <si>
    <t>Kahakauakoko (w)</t>
  </si>
  <si>
    <t>Kahiko</t>
  </si>
  <si>
    <t>Kahakauakoko</t>
  </si>
  <si>
    <t>Papanuihanaumoku (Papa)</t>
  </si>
  <si>
    <t xml:space="preserve">PART 2 - The Ancestry of Papa from the Opuukahonua Genealogy (From the Chant of Kualii, King of O'ahu)
</t>
  </si>
  <si>
    <r>
      <t xml:space="preserve">Mailikukahi (k)
</t>
    </r>
    <r>
      <rPr>
        <sz val="8"/>
        <rFont val="Arial Narrow"/>
        <family val="2"/>
      </rPr>
      <t>(Lō chief, born at Kukaniloko, Ruling Chief of O'ahu)</t>
    </r>
  </si>
  <si>
    <r>
      <t xml:space="preserve">Kukahiaililani (k)
</t>
    </r>
    <r>
      <rPr>
        <sz val="8"/>
        <rFont val="Arial Narrow"/>
        <family val="2"/>
      </rPr>
      <t>(Lō chief, an Ali'i Kapu, born at Kukaniloko, O'ahu)</t>
    </r>
  </si>
  <si>
    <r>
      <t xml:space="preserve">Puaa-a-kahuoi (k)
</t>
    </r>
    <r>
      <rPr>
        <sz val="8"/>
        <rFont val="Arial Narrow"/>
        <family val="2"/>
      </rPr>
      <t>(Lō chief, an Ali'i Kapu, born at Kukaniloko, O'ahu)</t>
    </r>
  </si>
  <si>
    <r>
      <t xml:space="preserve">Papanuihanaumoku
</t>
    </r>
    <r>
      <rPr>
        <sz val="8"/>
        <rFont val="Arial Narrow"/>
        <family val="2"/>
      </rPr>
      <t>(Papa, Haumea)</t>
    </r>
  </si>
  <si>
    <r>
      <t>Haloa (k)</t>
    </r>
    <r>
      <rPr>
        <sz val="8"/>
        <rFont val="Arial Narrow"/>
        <family val="2"/>
      </rPr>
      <t xml:space="preserve">
(Lauloa, Haloa-o-Lauloa) </t>
    </r>
  </si>
  <si>
    <r>
      <t xml:space="preserve">Hinaaihoouluae
</t>
    </r>
    <r>
      <rPr>
        <sz val="8"/>
        <rFont val="Arial Narrow"/>
        <family val="2"/>
      </rPr>
      <t>(Hinamanouluae, Hinamanoluae)</t>
    </r>
  </si>
  <si>
    <r>
      <t xml:space="preserve">Haloa 
</t>
    </r>
    <r>
      <rPr>
        <sz val="8"/>
        <rFont val="Arial Narrow"/>
        <family val="2"/>
      </rPr>
      <t xml:space="preserve">(Lauloa, Haloa-o-Lauloa) </t>
    </r>
  </si>
  <si>
    <r>
      <t xml:space="preserve">Waia (k) 
</t>
    </r>
    <r>
      <rPr>
        <sz val="8"/>
        <rFont val="Arial Narrow"/>
        <family val="2"/>
      </rPr>
      <t>(Owaia)</t>
    </r>
  </si>
  <si>
    <r>
      <t xml:space="preserve">Hananaloa (k) </t>
    </r>
    <r>
      <rPr>
        <sz val="8"/>
        <rFont val="Arial Narrow"/>
        <family val="2"/>
      </rPr>
      <t xml:space="preserve">
(Hinanalo)</t>
    </r>
  </si>
  <si>
    <r>
      <t xml:space="preserve">Hauiki (w) 
</t>
    </r>
    <r>
      <rPr>
        <sz val="8"/>
        <rFont val="Arial Narrow"/>
        <family val="2"/>
      </rPr>
      <t xml:space="preserve">(Haunu'u) </t>
    </r>
  </si>
  <si>
    <r>
      <t xml:space="preserve">Hananaloa 
</t>
    </r>
    <r>
      <rPr>
        <sz val="8"/>
        <rFont val="Arial Narrow"/>
        <family val="2"/>
      </rPr>
      <t>(Hinanalo)</t>
    </r>
  </si>
  <si>
    <r>
      <t xml:space="preserve">Waia-loa (k) 
</t>
    </r>
    <r>
      <rPr>
        <sz val="8"/>
        <rFont val="Arial Narrow"/>
        <family val="2"/>
      </rPr>
      <t>(Wailea, Manaku)</t>
    </r>
  </si>
  <si>
    <r>
      <t xml:space="preserve">Hikawaakaunu (w) 
</t>
    </r>
    <r>
      <rPr>
        <sz val="8"/>
        <rFont val="Arial Narrow"/>
        <family val="2"/>
      </rPr>
      <t>(Hikawaopuaianea)</t>
    </r>
  </si>
  <si>
    <r>
      <t xml:space="preserve">Hikawaakaunu 
</t>
    </r>
    <r>
      <rPr>
        <sz val="8"/>
        <rFont val="Arial Narrow"/>
        <family val="2"/>
      </rPr>
      <t>(Hikawaopuaianea)</t>
    </r>
  </si>
  <si>
    <r>
      <t xml:space="preserve">Kamuoleilani 
</t>
    </r>
    <r>
      <rPr>
        <sz val="8"/>
        <rFont val="Arial Narrow"/>
        <family val="2"/>
      </rPr>
      <t>(Kamole)</t>
    </r>
  </si>
  <si>
    <r>
      <t xml:space="preserve">Haihailauahea (w) 
</t>
    </r>
    <r>
      <rPr>
        <sz val="8"/>
        <rFont val="Arial Narrow"/>
        <family val="2"/>
      </rPr>
      <t>(Hai)</t>
    </r>
  </si>
  <si>
    <r>
      <t xml:space="preserve">Kaealuanui 
</t>
    </r>
    <r>
      <rPr>
        <sz val="8"/>
        <rFont val="Arial Narrow"/>
        <family val="2"/>
      </rPr>
      <t>(Luanu'u)</t>
    </r>
  </si>
  <si>
    <r>
      <t xml:space="preserve">Nanaulu (k) 
</t>
    </r>
    <r>
      <rPr>
        <sz val="8"/>
        <rFont val="Arial Narrow"/>
        <family val="2"/>
      </rPr>
      <t>(Nana'ulu)</t>
    </r>
  </si>
  <si>
    <r>
      <t xml:space="preserve">Ulu (k) 
</t>
    </r>
    <r>
      <rPr>
        <sz val="8"/>
        <rFont val="Arial Narrow"/>
        <family val="2"/>
      </rPr>
      <t>('Ulu)</t>
    </r>
  </si>
  <si>
    <r>
      <t xml:space="preserve">Kapumaleolani (w) 
</t>
    </r>
    <r>
      <rPr>
        <sz val="8"/>
        <rFont val="Arial Narrow"/>
        <family val="2"/>
      </rPr>
      <t>(Kapomaleolani)</t>
    </r>
  </si>
  <si>
    <r>
      <t xml:space="preserve">Nanamea (k) 
</t>
    </r>
    <r>
      <rPr>
        <sz val="8"/>
        <rFont val="Arial Narrow"/>
        <family val="2"/>
      </rPr>
      <t>(Nana-mea)</t>
    </r>
  </si>
  <si>
    <r>
      <t xml:space="preserve">Nanaele (k)  
</t>
    </r>
    <r>
      <rPr>
        <sz val="8"/>
        <rFont val="Arial Narrow"/>
        <family val="2"/>
      </rPr>
      <t>(Nanaie)</t>
    </r>
  </si>
  <si>
    <t xml:space="preserve">Mailikukahi (k)
</t>
  </si>
  <si>
    <t xml:space="preserve">Kukahiaililani (k)
</t>
  </si>
  <si>
    <t xml:space="preserve">Puaa-a-kahuoi (k)
</t>
  </si>
  <si>
    <r>
      <t xml:space="preserve">Kikenuiaewa (w) 
</t>
    </r>
    <r>
      <rPr>
        <sz val="8"/>
        <rFont val="Arial Narrow"/>
        <family val="2"/>
      </rPr>
      <t>(Kikenui-a-Ewa)</t>
    </r>
  </si>
  <si>
    <t xml:space="preserve">Kalona-iki (k)
</t>
  </si>
  <si>
    <r>
      <t xml:space="preserve">Kalonaiki (k)
</t>
    </r>
    <r>
      <rPr>
        <sz val="8"/>
        <rFont val="Arial Narrow"/>
        <family val="2"/>
      </rPr>
      <t>(Mo'i,Ruling Chief of O'ahu)</t>
    </r>
  </si>
  <si>
    <r>
      <t xml:space="preserve">Piliwale (k)
</t>
    </r>
    <r>
      <rPr>
        <sz val="8"/>
        <rFont val="Arial Narrow"/>
        <family val="2"/>
      </rPr>
      <t>(Mo'i of Ewa,Ruling Chief of O'ahu)</t>
    </r>
  </si>
  <si>
    <r>
      <t xml:space="preserve">Kukaniloko (w)
</t>
    </r>
    <r>
      <rPr>
        <sz val="8"/>
        <rFont val="Arial Narrow"/>
        <family val="2"/>
      </rPr>
      <t>(Mo'i, Ruling Chiefess of O'ahu)</t>
    </r>
  </si>
  <si>
    <t xml:space="preserve">Kukaniloko (w)
</t>
  </si>
  <si>
    <r>
      <t xml:space="preserve">Kalanimanuia (w)
</t>
    </r>
    <r>
      <rPr>
        <sz val="8"/>
        <rFont val="Arial Narrow"/>
        <family val="2"/>
      </rPr>
      <t>(Mo'i, Ruling Chiefess of O'ahu)</t>
    </r>
  </si>
  <si>
    <r>
      <t xml:space="preserve">Kalanimanuia (w)
</t>
    </r>
    <r>
      <rPr>
        <sz val="8"/>
        <rFont val="Arial Narrow"/>
        <family val="2"/>
      </rPr>
      <t>(Lō chief, an Ali'i Kapu, born at Kukaniloko, O'ahu)</t>
    </r>
  </si>
  <si>
    <r>
      <t xml:space="preserve">Ka'ihi-kapu-a-manuia (k)
</t>
    </r>
    <r>
      <rPr>
        <sz val="8"/>
        <rFont val="Arial Narrow"/>
        <family val="2"/>
      </rPr>
      <t>(Kumuhonua chief, niaupi'o, pi'o)</t>
    </r>
  </si>
  <si>
    <r>
      <t xml:space="preserve">Ka'u-nui-a-Kanehoalani (w)
</t>
    </r>
    <r>
      <rPr>
        <sz val="8"/>
        <rFont val="Arial Narrow"/>
        <family val="2"/>
      </rPr>
      <t>(Lō chief, wohi chief, Kumuhonua chief)</t>
    </r>
  </si>
  <si>
    <r>
      <t xml:space="preserve">Kanehoalani
</t>
    </r>
    <r>
      <rPr>
        <sz val="8"/>
        <rFont val="Arial Narrow"/>
        <family val="2"/>
      </rPr>
      <t>(Chief of Koolau, O'ahu)</t>
    </r>
  </si>
  <si>
    <t xml:space="preserve">Kakuihewa (k) 
</t>
  </si>
  <si>
    <r>
      <t>Kakuihewa (k) 
(</t>
    </r>
    <r>
      <rPr>
        <sz val="8"/>
        <rFont val="Arial Narrow"/>
        <family val="2"/>
      </rPr>
      <t>Kakuhihewa)
(Mo'i, King of O'ahu, kapu a mano lehu or "multitudinous kapus")</t>
    </r>
  </si>
  <si>
    <r>
      <t xml:space="preserve">Kumuhana (k) 
</t>
    </r>
    <r>
      <rPr>
        <sz val="8"/>
        <rFont val="Arial Narrow"/>
        <family val="2"/>
      </rPr>
      <t>(Mo'i, Ruler of O'ahu)</t>
    </r>
  </si>
  <si>
    <r>
      <t xml:space="preserve">Elani
</t>
    </r>
    <r>
      <rPr>
        <sz val="8"/>
        <rFont val="Arial Narrow"/>
        <family val="2"/>
      </rPr>
      <t>(Chief of Ewa)</t>
    </r>
  </si>
  <si>
    <r>
      <t xml:space="preserve">Kaionuilanilalahai (w)
</t>
    </r>
    <r>
      <rPr>
        <sz val="8"/>
        <rFont val="Arial Narrow"/>
        <family val="2"/>
      </rPr>
      <t>(Sister of Peleioholani)</t>
    </r>
  </si>
  <si>
    <r>
      <t xml:space="preserve">Kahahana
</t>
    </r>
    <r>
      <rPr>
        <sz val="8"/>
        <rFont val="Arial Narrow"/>
        <family val="2"/>
      </rPr>
      <t>(Mo'i, Last King of O'ahu)</t>
    </r>
  </si>
  <si>
    <r>
      <t xml:space="preserve">Kaheleaka'ulani (w)
</t>
    </r>
    <r>
      <rPr>
        <sz val="8"/>
        <rFont val="Arial Narrow"/>
        <family val="2"/>
      </rPr>
      <t>(Ka-hele-a-ka'u-lani)</t>
    </r>
  </si>
  <si>
    <r>
      <t xml:space="preserve">Solomon Lehuanui Kalaniomaiheuila Peleioholani
</t>
    </r>
    <r>
      <rPr>
        <sz val="8"/>
        <rFont val="Arial Narrow"/>
        <family val="2"/>
      </rPr>
      <t>(Peleioholani IV)</t>
    </r>
  </si>
  <si>
    <r>
      <t xml:space="preserve">Elizabeth Kekumano
</t>
    </r>
    <r>
      <rPr>
        <sz val="8"/>
        <rFont val="Arial Narrow"/>
        <family val="2"/>
      </rPr>
      <t>(Kekumano)</t>
    </r>
  </si>
  <si>
    <r>
      <t xml:space="preserve">Hattie Kahahana Peleioholani (w) 
</t>
    </r>
    <r>
      <rPr>
        <sz val="8"/>
        <rFont val="Arial Narrow"/>
        <family val="2"/>
      </rPr>
      <t>(b.1874)</t>
    </r>
  </si>
  <si>
    <r>
      <t xml:space="preserve">Charles Peleioholani Kekoolani
</t>
    </r>
    <r>
      <rPr>
        <sz val="8"/>
        <rFont val="Arial Narrow"/>
        <family val="2"/>
      </rPr>
      <t>(aka Ke-ko'o-lani or "Koolani")</t>
    </r>
  </si>
  <si>
    <t xml:space="preserve">PART 3 - The Ancestry of the Lō-Ali'i and the Ruling Chiefs of O'ahu (Resuming from Wakea's Generation 26)
</t>
  </si>
  <si>
    <r>
      <t xml:space="preserve">Wilfred Kuualoha Brown (k.)
</t>
    </r>
    <r>
      <rPr>
        <sz val="8"/>
        <rFont val="Arial Narrow"/>
        <family val="2"/>
      </rPr>
      <t>(children from Wilfred's previous wife Nora Kahakulani Wright Kaululaau)</t>
    </r>
  </si>
  <si>
    <r>
      <t xml:space="preserve">Inakuaina Keomalu
</t>
    </r>
    <r>
      <rPr>
        <sz val="8"/>
        <rFont val="Arial Narrow"/>
        <family val="2"/>
      </rPr>
      <t>(Aina) (Oinaku Aina)</t>
    </r>
  </si>
  <si>
    <r>
      <t xml:space="preserve">Noah Peleioholani (k)
</t>
    </r>
    <r>
      <rPr>
        <sz val="8"/>
        <rFont val="Arial Narrow"/>
        <family val="2"/>
      </rPr>
      <t>(Ulunoa-a-Peleioholani, Peleioholani III)</t>
    </r>
  </si>
  <si>
    <r>
      <t xml:space="preserve">Charles Peleioholani Kekoolani (Sr.)
</t>
    </r>
    <r>
      <rPr>
        <sz val="8"/>
        <rFont val="Arial Narrow"/>
        <family val="2"/>
      </rPr>
      <t xml:space="preserve">(aka Ke-ko'o-lani or "Koolani")
</t>
    </r>
    <r>
      <rPr>
        <i/>
        <sz val="10"/>
        <rFont val="Times New Roman"/>
        <family val="1"/>
      </rPr>
      <t>Officially known as Charles, son of Peleioholani (Charles Peleioholani), he was given the Hawaiian name "Kekoolani" at birth by his father, the ali'i Solomon L.K. Peleioholani. He was also  sometimes called "Koolani" for short. He became known as Charles Peleioholani Kekoolani. All Kekoolani's living today are descended from him.</t>
    </r>
  </si>
  <si>
    <r>
      <t xml:space="preserve">Lō Kaholi-a-Lale
</t>
    </r>
    <r>
      <rPr>
        <sz val="8"/>
        <rFont val="Arial Narrow"/>
        <family val="2"/>
      </rPr>
      <t>(Lō chief, an Ali'i Kapu, son of Lō Lale born at Kukaniloko, O'ahu)</t>
    </r>
    <r>
      <rPr>
        <sz val="12"/>
        <rFont val="Arial Narrow"/>
        <family val="2"/>
      </rPr>
      <t xml:space="preserve">
</t>
    </r>
  </si>
  <si>
    <r>
      <t xml:space="preserve">Lō Kaholi-a-Lale
</t>
    </r>
    <r>
      <rPr>
        <sz val="12"/>
        <rFont val="Arial Narrow"/>
        <family val="2"/>
      </rPr>
      <t xml:space="preserve">
</t>
    </r>
  </si>
  <si>
    <t>Lale (Lō Lale) (k)</t>
  </si>
  <si>
    <t xml:space="preserve">Piliwale (k)
</t>
  </si>
  <si>
    <r>
      <t xml:space="preserve">Keleanuinoho’ana’api’api
</t>
    </r>
    <r>
      <rPr>
        <sz val="8"/>
        <rFont val="Arial Narrow"/>
        <family val="2"/>
      </rPr>
      <t>(Chiefess of Maui, sister of Kawaokaohele, the King of Mau)</t>
    </r>
  </si>
  <si>
    <r>
      <t xml:space="preserve">Kalanikahimakaialii (w)
</t>
    </r>
    <r>
      <rPr>
        <sz val="8"/>
        <rFont val="Arial Narrow"/>
        <family val="2"/>
      </rPr>
      <t>(Daughter of Lonohonuakini, King of Maui)</t>
    </r>
  </si>
  <si>
    <t>Pililua (k)</t>
  </si>
  <si>
    <t>Pi'o</t>
  </si>
  <si>
    <t>Akaka Kukalani (w)</t>
  </si>
  <si>
    <t xml:space="preserve">Kaaikumoku </t>
  </si>
  <si>
    <t xml:space="preserve">Pililua </t>
  </si>
  <si>
    <t xml:space="preserve">Akaka Kukalani </t>
  </si>
  <si>
    <t>Children of Kuali'i - Peleioholani and Lonokahikini (are they brother and sister?) are son and daughter of Maui chiefess Kalanikahimakaialii.</t>
  </si>
  <si>
    <t>Descendants of Noah Peleioholani</t>
  </si>
  <si>
    <t>Nanamea</t>
  </si>
  <si>
    <t>Puia</t>
  </si>
  <si>
    <t>Pehekeula</t>
  </si>
  <si>
    <t>Uluae</t>
  </si>
  <si>
    <t>Pehekenana</t>
  </si>
  <si>
    <t>Nanahapa</t>
  </si>
  <si>
    <t>Nanamua</t>
  </si>
  <si>
    <t>Nanarnua</t>
  </si>
  <si>
    <t>Nanahope</t>
  </si>
  <si>
    <t>Nanaikeauhaku</t>
  </si>
  <si>
    <t>Elehu</t>
  </si>
  <si>
    <t>Keaoa</t>
  </si>
  <si>
    <t>Waohala</t>
  </si>
  <si>
    <t>Hekumu</t>
  </si>
  <si>
    <t>Kumukoa</t>
  </si>
  <si>
    <t>Umalei</t>
  </si>
  <si>
    <t>Urnumanana</t>
  </si>
  <si>
    <t>Kalai</t>
  </si>
  <si>
    <t>Laikapa</t>
  </si>
  <si>
    <t>Malelewaa</t>
  </si>
  <si>
    <t>Piliohai</t>
  </si>
  <si>
    <t>Hopoe</t>
  </si>
  <si>
    <t>Hauananaia</t>
  </si>
  <si>
    <t>Makalawena</t>
  </si>
  <si>
    <t>Koihouhoua</t>
  </si>
  <si>
    <t>Lelehoorna</t>
  </si>
  <si>
    <t>Hapuu</t>
  </si>
  <si>
    <t>Kekupahaikala</t>
  </si>
  <si>
    <t>Maihikea</t>
  </si>
  <si>
    <t>Maweke</t>
  </si>
  <si>
    <t>Source Information</t>
  </si>
  <si>
    <r>
      <t xml:space="preserve">Peleioholani, Solomon L. K. . </t>
    </r>
    <r>
      <rPr>
        <sz val="10"/>
        <rFont val="Arial Narrow"/>
        <family val="2"/>
      </rPr>
      <t xml:space="preserve">1908. The Genealogy of the Robinson Family and Ancient Legends and Chants of Hawaii. Hawaii State Archives manuscript (photocopy only). </t>
    </r>
  </si>
  <si>
    <r>
      <t>Kamakau, Samuel.</t>
    </r>
    <r>
      <rPr>
        <sz val="10"/>
        <rFont val="Arial Narrow"/>
        <family val="2"/>
      </rPr>
      <t xml:space="preserve"> Tales and Traditions of the People of Old, (Nana Ulu genealogy).</t>
    </r>
  </si>
  <si>
    <t>Generation Start</t>
  </si>
  <si>
    <t>Generation End</t>
  </si>
  <si>
    <t>Description of Sequence</t>
  </si>
  <si>
    <t>Ulukou</t>
  </si>
  <si>
    <t>Kukii (Kii) and Hinakaula are the parents of Kapumaleolani (wm in addition to the normal tradition of having the twin sons Nana'ulu and Ulu. She becomes the pio wife of Nana'ulu. The  name of othe Nana'ulu  wife is Ulukou.</t>
  </si>
  <si>
    <t>Kahauomokuleia (w)</t>
  </si>
  <si>
    <t>Wakea</t>
  </si>
  <si>
    <t>Pupue</t>
  </si>
  <si>
    <t>Kahikolaumea</t>
  </si>
  <si>
    <t>Kawaamaukele</t>
  </si>
  <si>
    <t>Hinakoula (w)</t>
  </si>
  <si>
    <r>
      <t xml:space="preserve">Kukii (k) </t>
    </r>
    <r>
      <rPr>
        <sz val="10"/>
        <rFont val="Arial Narrow"/>
        <family val="2"/>
      </rPr>
      <t>(Kii)</t>
    </r>
  </si>
  <si>
    <t>Hinakoula</t>
  </si>
  <si>
    <t>Kaulani (the 1st)</t>
  </si>
  <si>
    <t>Oahu chiefly descendants from Maweke to Kualii.</t>
  </si>
  <si>
    <t>Laka</t>
  </si>
  <si>
    <t>Halo</t>
  </si>
  <si>
    <t>Kalanianoho</t>
  </si>
  <si>
    <r>
      <t xml:space="preserve">Kalalii </t>
    </r>
    <r>
      <rPr>
        <sz val="10"/>
        <rFont val="Arial Narrow"/>
        <family val="2"/>
      </rPr>
      <t>(Kalali'i)</t>
    </r>
  </si>
  <si>
    <r>
      <t xml:space="preserve">Haule </t>
    </r>
    <r>
      <rPr>
        <sz val="10"/>
        <rFont val="Arial Narrow"/>
        <family val="2"/>
      </rPr>
      <t>(Ha'ule)</t>
    </r>
  </si>
  <si>
    <t>O'ahu chiefs from traditional Nana'ulu Genealogy, Kii to Maweke. Modified to use S.L.K.  Peleioholani's name for Kii (Ku-Kii). Children (per Kamakau) mixed in with Children (per Peleioholani) in generation 29 (Maweke)</t>
  </si>
  <si>
    <t>Kinilauamano</t>
  </si>
  <si>
    <t>Kanaloa</t>
  </si>
  <si>
    <t>Hoohokukalani (w)</t>
  </si>
  <si>
    <t>Hoohokukalani</t>
  </si>
  <si>
    <t>Haloa</t>
  </si>
  <si>
    <t>Huhune (w)</t>
  </si>
  <si>
    <t>Huhune</t>
  </si>
  <si>
    <r>
      <t xml:space="preserve">Hauiki (w) </t>
    </r>
    <r>
      <rPr>
        <sz val="10"/>
        <rFont val="Arial Narrow"/>
        <family val="2"/>
      </rPr>
      <t xml:space="preserve">(Haunu'u) </t>
    </r>
  </si>
  <si>
    <t>Haulani (w)</t>
  </si>
  <si>
    <r>
      <t xml:space="preserve">Nanakehili </t>
    </r>
    <r>
      <rPr>
        <sz val="10"/>
        <rFont val="Arial Narrow"/>
        <family val="2"/>
      </rPr>
      <t>(Nanakaihili)</t>
    </r>
  </si>
  <si>
    <t>Haulani</t>
  </si>
  <si>
    <t>Kio (k)</t>
  </si>
  <si>
    <t>Kamuileilani (w)</t>
  </si>
  <si>
    <t>Kio</t>
  </si>
  <si>
    <t>Ole (k)</t>
  </si>
  <si>
    <r>
      <t xml:space="preserve">Haihailauahea (w) </t>
    </r>
    <r>
      <rPr>
        <sz val="10"/>
        <rFont val="Arial Narrow"/>
        <family val="2"/>
      </rPr>
      <t>(Hai)</t>
    </r>
  </si>
  <si>
    <t>Ole</t>
  </si>
  <si>
    <t>Kahikolaumea (w)</t>
  </si>
  <si>
    <t>Pupue (k)</t>
  </si>
  <si>
    <t>Wakea and Papa to Kukii (Kii)</t>
  </si>
  <si>
    <r>
      <t xml:space="preserve">Peleioholani, Solomon L. K. . </t>
    </r>
    <r>
      <rPr>
        <sz val="10"/>
        <rFont val="Arial Narrow"/>
        <family val="2"/>
      </rPr>
      <t>1908. The Genealogy of the Robinson Family and Ancient Legends and Chants of Hawaii. Hawaii State Archives manuscript (photocopy only).  Page 26.</t>
    </r>
  </si>
  <si>
    <t>Kaionuilanilalahai (w)</t>
  </si>
  <si>
    <t xml:space="preserve">Maweke (k)
</t>
  </si>
  <si>
    <t>Muleialii (k)</t>
  </si>
  <si>
    <t>Keehunui (k)</t>
  </si>
  <si>
    <t>Kalehunui (k)</t>
  </si>
  <si>
    <t>Keanui (k)</t>
  </si>
  <si>
    <t>Kumuhonua (k)</t>
  </si>
  <si>
    <t>Moikeha (k)</t>
  </si>
  <si>
    <t>Olopana (k)</t>
  </si>
  <si>
    <t>Hookamalii (k)</t>
  </si>
  <si>
    <t>Kila-luka (k)</t>
  </si>
  <si>
    <t>Kahaimoelea (k)</t>
  </si>
  <si>
    <t>Kuolono (k)</t>
  </si>
  <si>
    <t>Lauiliialaa (k)</t>
  </si>
  <si>
    <t>Laulihewa (k)</t>
  </si>
  <si>
    <t>Kahauoi (k)</t>
  </si>
  <si>
    <t>Luaia (k)</t>
  </si>
  <si>
    <t>Lupekapukeahomakalii (k)</t>
  </si>
  <si>
    <t>Kaihikapu-a-Kakuihewa (k)</t>
  </si>
  <si>
    <t>Kahoowahaokalani (k)</t>
  </si>
  <si>
    <t>Kauakahi-a-Kahoowaha (k)</t>
  </si>
  <si>
    <t>Naiolaukea (w)</t>
  </si>
  <si>
    <t>Weheilani (w)</t>
  </si>
  <si>
    <t>Hinauulua (w)</t>
  </si>
  <si>
    <t>Hooipoika-malanai (w)</t>
  </si>
  <si>
    <t>Keahiula (w)</t>
  </si>
  <si>
    <t>Kapoakauluailea (w)</t>
  </si>
  <si>
    <t>Kaneakaleleoi (w)</t>
  </si>
  <si>
    <t>Maele (w) (Maelo)</t>
  </si>
  <si>
    <t>Akepamaikalani (w)</t>
  </si>
  <si>
    <t>Pelea (w)</t>
  </si>
  <si>
    <t>Nononui (w)</t>
  </si>
  <si>
    <t>Kokalola (w)</t>
  </si>
  <si>
    <t>Paakanilea (w)</t>
  </si>
  <si>
    <t>Kahaiaonuiakahuaiiana (w)</t>
  </si>
  <si>
    <t>Ipuwaiahoalani (w)</t>
  </si>
  <si>
    <t>Kawelolauhuki (w)</t>
  </si>
  <si>
    <t>Mahuiau (w)</t>
  </si>
  <si>
    <t>Lonokahikini (w)</t>
  </si>
  <si>
    <t>Kukuimakalani (w)</t>
  </si>
  <si>
    <t>Children of Kuali'i - Peleioholani, Kapiioho, Kukuiaimakalani are the sons and daughter of Maui chiefess Kalanikahimakaialii.</t>
  </si>
  <si>
    <r>
      <t xml:space="preserve">Peleioholani, Solomon L. K. . </t>
    </r>
    <r>
      <rPr>
        <sz val="10"/>
        <rFont val="Arial Narrow"/>
        <family val="2"/>
      </rPr>
      <t>1907. The Complete Ancestry of John Liwai Kalniopuuikapali-o-Molilele-ma-wai-o-Ahukini-Kau-Hawaii Ena. Ke Aloha Aina newspaper. Reprinted in Hawaiian Genealogies Volume II (Edith McKinzie).</t>
    </r>
  </si>
  <si>
    <t>Kuwalu (w)</t>
  </si>
  <si>
    <r>
      <t xml:space="preserve">Keeaumoku (k)
</t>
    </r>
    <r>
      <rPr>
        <sz val="10"/>
        <rFont val="Arial Narrow"/>
        <family val="2"/>
      </rPr>
      <t>(Keeaumoku-a-Peleioholani)</t>
    </r>
  </si>
  <si>
    <t>Kapueo (w)</t>
  </si>
  <si>
    <t>Keelanihonuaiakama (w)</t>
  </si>
  <si>
    <t>Kalanipoo-a-Peleioholani (w)</t>
  </si>
  <si>
    <r>
      <t xml:space="preserve">Nanaulu </t>
    </r>
    <r>
      <rPr>
        <sz val="10"/>
        <rFont val="Arial Narrow"/>
        <family val="2"/>
      </rPr>
      <t>(Nana'ulu)</t>
    </r>
  </si>
  <si>
    <r>
      <t xml:space="preserve">Ulu </t>
    </r>
    <r>
      <rPr>
        <sz val="10"/>
        <rFont val="Arial Narrow"/>
        <family val="2"/>
      </rPr>
      <t>('Ulu)</t>
    </r>
  </si>
  <si>
    <r>
      <t xml:space="preserve">Kukii </t>
    </r>
    <r>
      <rPr>
        <sz val="10"/>
        <rFont val="Arial Narrow"/>
        <family val="2"/>
      </rPr>
      <t>(Kii)</t>
    </r>
  </si>
  <si>
    <t>Halakii (w)</t>
  </si>
  <si>
    <r>
      <t>Forander, Abraham</t>
    </r>
    <r>
      <rPr>
        <sz val="10"/>
        <rFont val="Arial Narrow"/>
        <family val="2"/>
      </rPr>
      <t>. An Account of the Polynesian Race (Vol II): The Ancient History of the Hawaiian People.</t>
    </r>
  </si>
  <si>
    <t>(no issue)</t>
  </si>
  <si>
    <t>Kamanu (Kamanu-o-Hinau)</t>
  </si>
  <si>
    <t>Kepaa</t>
  </si>
  <si>
    <t>Melissa Pakele</t>
  </si>
  <si>
    <t>Malie Kalauao Honuakaha</t>
  </si>
  <si>
    <r>
      <t xml:space="preserve">Kaenaokalani Peleioholani (w) </t>
    </r>
    <r>
      <rPr>
        <sz val="10"/>
        <rFont val="Arial Narrow"/>
        <family val="2"/>
      </rPr>
      <t>(b.1882)</t>
    </r>
  </si>
  <si>
    <t>Descendants of Noah Peleioholain</t>
  </si>
  <si>
    <r>
      <t xml:space="preserve">Pukui, Mary Kawena. </t>
    </r>
    <r>
      <rPr>
        <sz val="10"/>
        <rFont val="Arial Narrow"/>
        <family val="2"/>
      </rPr>
      <t>Fragments of Genealogy. Collected Genealogies from Lanai. Unpublished Manuscript. Courtesy of Charles Ahlo, LDS Family History Center, Kalihi, Honolulu, Hawaii.</t>
    </r>
  </si>
  <si>
    <r>
      <t xml:space="preserve">Pukui, Mary Kawena. </t>
    </r>
    <r>
      <rPr>
        <sz val="10"/>
        <rFont val="Arial Narrow"/>
        <family val="2"/>
      </rPr>
      <t>Hawaiian Genealogies. Colected Genealogies from Hawaiian Language Newspapers. Unpublished Manuscript. LDS Family History Center, Kalihi, Honolulu, Hawaii.</t>
    </r>
  </si>
  <si>
    <t>Kohe-palaoa</t>
  </si>
  <si>
    <t>Ku-a-Manuia (k)</t>
  </si>
  <si>
    <t>Ha'o (k)</t>
  </si>
  <si>
    <t>Kekala (w)</t>
  </si>
  <si>
    <t xml:space="preserve">Kohe-palaoa
</t>
  </si>
  <si>
    <r>
      <t xml:space="preserve">Kamakau, Samuel. </t>
    </r>
    <r>
      <rPr>
        <sz val="10"/>
        <rFont val="Arial Narrow"/>
        <family val="2"/>
      </rPr>
      <t>Tales of People of Old. Bishop Museum Press.</t>
    </r>
  </si>
  <si>
    <t>Puaaakahuoi, a lo chief born at Kukaniloko.</t>
  </si>
  <si>
    <t>Additional daughter of Piilawe, Kahe-palaoa marries Lo-Lale. Kalanimanuia a lo chief.</t>
  </si>
  <si>
    <t>Kualoa-ka-la'ila'i</t>
  </si>
  <si>
    <t>Additional children of Kahe-palaoa and Lo-Lale. Ku-a-Manuia, Ha'o, Kekala. Rank of Kakuihewa's parents.</t>
  </si>
  <si>
    <t>Kanepuko'a (w)</t>
  </si>
  <si>
    <t>Kalona-nui (k)</t>
  </si>
  <si>
    <t>Kamaleamaka</t>
  </si>
  <si>
    <t>I-kanaka Peleioholani (k)</t>
  </si>
  <si>
    <t>The Children of Nawai Kekoolani, Sr. and Emily Hussey</t>
  </si>
  <si>
    <t>Nawai Kekoolani</t>
  </si>
  <si>
    <t>Emily Kaelehiwa Hussey</t>
  </si>
  <si>
    <t xml:space="preserve">Norman Nawai Kekoolani </t>
  </si>
  <si>
    <t>Nawai Kekoolani, Jr.</t>
  </si>
  <si>
    <t xml:space="preserve">Katherine Olivian Kahanohano Kekoolani </t>
  </si>
  <si>
    <t xml:space="preserve">Amy Charlotte Kaelehiwa Kekoolani </t>
  </si>
  <si>
    <t>Pearl Piilani Kekoolani</t>
  </si>
  <si>
    <t xml:space="preserve">Myra Naomi Kealoha ("Kolani") Kekoolani </t>
  </si>
  <si>
    <t>Vivian Shirley Keaolani Kekoolani</t>
  </si>
  <si>
    <t>Winifred Napualeialohaakuku Kekoolani</t>
  </si>
  <si>
    <t>Henry Paakiki Kekoolani</t>
  </si>
  <si>
    <t>George Ho'olulu Kekoolani, Sr.</t>
  </si>
  <si>
    <t>Alice Gonzales</t>
  </si>
  <si>
    <t>George Ho'olulu Kekoolani, Jr.</t>
  </si>
  <si>
    <t xml:space="preserve">The Grandchildren of Nawai and Emily Kekoolani </t>
  </si>
  <si>
    <t>Mira Scheuermann</t>
  </si>
  <si>
    <t>Karin Pualeilani Kekoolani (Dvorak)</t>
  </si>
  <si>
    <t>Darnel Hildegard Kuualoha Kekoolani (Doty)</t>
  </si>
  <si>
    <t>Amy Lieselotte Kaelehiwa Kekoolani (Williams)</t>
  </si>
  <si>
    <t>Deanne Saemi Takeshita</t>
  </si>
  <si>
    <t>[no issue]</t>
  </si>
  <si>
    <t>Katherine Olivian Kahanohano Kekoolani (w.)</t>
  </si>
  <si>
    <t>Norman Bruce Burelle Kuuipoaloha Reyes</t>
  </si>
  <si>
    <t>Jesse Coleman Curry (k.)</t>
  </si>
  <si>
    <t>Guy Darren Curry</t>
  </si>
  <si>
    <t>Kevin Wade Curry</t>
  </si>
  <si>
    <t>Amy Charlotte Kaelehiwa Kekoolani (w.)</t>
  </si>
  <si>
    <t>Wilfred Kuualoha Brown (k.)</t>
  </si>
  <si>
    <t>Nephi Pomaikai Brown</t>
  </si>
  <si>
    <t>Lehi Wilfred Kekoolani "Lani" Brown</t>
  </si>
  <si>
    <t>Mary Agnes Kuualoha Brown (hanai)</t>
  </si>
  <si>
    <t>Gregory Kahiwa Brown (hanai)</t>
  </si>
  <si>
    <t>Enos Kahipa Akao (k.)</t>
  </si>
  <si>
    <t xml:space="preserve">Charles Peleioholani Kekoolani  (III) </t>
  </si>
  <si>
    <t xml:space="preserve">Patricia (Hensel) Zolman </t>
  </si>
  <si>
    <r>
      <t xml:space="preserve">Dean Pua Kekoolani
</t>
    </r>
    <r>
      <rPr>
        <sz val="12"/>
        <rFont val="Arial Narrow"/>
        <family val="2"/>
      </rPr>
      <t xml:space="preserve">
</t>
    </r>
  </si>
  <si>
    <t xml:space="preserve">Patricia Malia Kekoolani
</t>
  </si>
  <si>
    <t xml:space="preserve">Dawn Aloha Kekoolani
</t>
  </si>
  <si>
    <t>Nancy Kaminga</t>
  </si>
  <si>
    <t>Celeste Leilani Kekoolani</t>
  </si>
  <si>
    <t xml:space="preserve">Annie Cruz </t>
  </si>
  <si>
    <t>Nawai Bruce Quentin Kekoolani</t>
  </si>
  <si>
    <t>Myra Naomi Kealoha ("Kolani") Kekoolani (w.)</t>
  </si>
  <si>
    <t>Harold Kalawaia Chartrand (k.)</t>
  </si>
  <si>
    <t>Puakahi Desiree Chartrand</t>
  </si>
  <si>
    <t>Nawai Hal Chartrand</t>
  </si>
  <si>
    <t>Uwao Chandler Chartrand</t>
  </si>
  <si>
    <t>Hina Manaia Georgette Chartrand</t>
  </si>
  <si>
    <t>Kahaealani Halmyra Chartrand</t>
  </si>
  <si>
    <t>Winifred Napualeialohaakuku Kekoolani (w.)</t>
  </si>
  <si>
    <t>Herman John Silva</t>
  </si>
  <si>
    <t>Garnet Kuumomialoha Silva</t>
  </si>
  <si>
    <t>Rockwell Keola Silva</t>
  </si>
  <si>
    <t>Lyle Philip Hoolulu Silva</t>
  </si>
  <si>
    <t>Derek Alika Silva</t>
  </si>
  <si>
    <t>Jade Pumehana Silva</t>
  </si>
  <si>
    <t>Evelyn Mae Chang</t>
  </si>
  <si>
    <t>Natalie Leialoha Kekoolani</t>
  </si>
  <si>
    <t>Henry Paakiki Kekoolani, Jr.</t>
  </si>
  <si>
    <t>Charles Peleioholani Kekoolani (IV)</t>
  </si>
  <si>
    <t>Joel Piilani Kekoolani</t>
  </si>
  <si>
    <t>Mae I'ulani Kekoolani</t>
  </si>
  <si>
    <t>George Ho'olulu Kekoolani Jr.</t>
  </si>
  <si>
    <t>Edith Leilani Gilman</t>
  </si>
  <si>
    <t>RESOURCES:</t>
  </si>
  <si>
    <t>Charles Peleioholani Kekoolani, Jr.</t>
  </si>
  <si>
    <t>Nawai Kekoolani, Sr.</t>
  </si>
  <si>
    <t>Pearl Kauwanakililani Kekoolani</t>
  </si>
  <si>
    <t>George Hoolulu Kekoolani, Sr.</t>
  </si>
  <si>
    <t>Abigail Kawahinepoaimoku Kaaeae</t>
  </si>
  <si>
    <t>Na Makuakane (Father)</t>
  </si>
  <si>
    <t>Na Makuahine (Mother)</t>
  </si>
  <si>
    <t>Na Keiki (Child)</t>
  </si>
  <si>
    <t>Kane</t>
  </si>
  <si>
    <t>Ukinaopiopio</t>
  </si>
  <si>
    <t>Kauakahi</t>
  </si>
  <si>
    <t>Maliu</t>
  </si>
  <si>
    <t>Keakahulilani</t>
  </si>
  <si>
    <t>Kapapaiakele</t>
  </si>
  <si>
    <t>Lawekeao</t>
  </si>
  <si>
    <t>Koniewalu</t>
  </si>
  <si>
    <t>Kamanonokalani</t>
  </si>
  <si>
    <t>Kamakaoholani</t>
  </si>
  <si>
    <t>Kahuaokalani</t>
  </si>
  <si>
    <t>Keohokalani</t>
  </si>
  <si>
    <t>Kamookalani</t>
  </si>
  <si>
    <t>Kaleiokalani</t>
  </si>
  <si>
    <t>Kaopuahihi</t>
  </si>
  <si>
    <t>Keaomele</t>
  </si>
  <si>
    <r>
      <t xml:space="preserve">Loaa </t>
    </r>
    <r>
      <rPr>
        <sz val="10"/>
        <rFont val="Arial Narrow"/>
        <family val="2"/>
      </rPr>
      <t>(Loa'a)</t>
    </r>
  </si>
  <si>
    <t>Nanea</t>
  </si>
  <si>
    <t>Walea</t>
  </si>
  <si>
    <t>Lalohana</t>
  </si>
  <si>
    <t>Lalohoaniani</t>
  </si>
  <si>
    <t>Honuapoiluna</t>
  </si>
  <si>
    <t>Hanuapoiluna</t>
  </si>
  <si>
    <t>Hanuapoilalo</t>
  </si>
  <si>
    <t>Polehulehu</t>
  </si>
  <si>
    <t>Pomanomano</t>
  </si>
  <si>
    <t>Pohakoikoi</t>
  </si>
  <si>
    <t>Kupukupulani</t>
  </si>
  <si>
    <t>Ohemoku</t>
  </si>
  <si>
    <t>Pinainai</t>
  </si>
  <si>
    <t>Makulu</t>
  </si>
  <si>
    <t>Hiona</t>
  </si>
  <si>
    <t>Milipomea</t>
  </si>
  <si>
    <t>Hanahanaiau</t>
  </si>
  <si>
    <t>Hoao</t>
  </si>
  <si>
    <t>Lukahakona</t>
  </si>
  <si>
    <r>
      <t xml:space="preserve">Niau </t>
    </r>
    <r>
      <rPr>
        <sz val="10"/>
        <rFont val="Arial Narrow"/>
        <family val="2"/>
      </rPr>
      <t>(Ni'au)</t>
    </r>
  </si>
  <si>
    <r>
      <t xml:space="preserve">Kahiko </t>
    </r>
    <r>
      <rPr>
        <sz val="10"/>
        <rFont val="Arial Narrow"/>
        <family val="2"/>
      </rPr>
      <t>(Kahiko Luamea)</t>
    </r>
  </si>
  <si>
    <t>Kapulanakehau</t>
  </si>
  <si>
    <r>
      <t xml:space="preserve">Lale (Lō Lale) (k)
</t>
    </r>
    <r>
      <rPr>
        <sz val="8"/>
        <rFont val="Arial Narrow"/>
        <family val="2"/>
      </rPr>
      <t>(Lō chief, an Ali'i Kapu, born at Kukaniloko, O'ahu)</t>
    </r>
  </si>
  <si>
    <r>
      <t>Maluakapo</t>
    </r>
    <r>
      <rPr>
        <sz val="10"/>
        <rFont val="Arial Narrow"/>
        <family val="2"/>
      </rPr>
      <t xml:space="preserve"> </t>
    </r>
    <r>
      <rPr>
        <sz val="8"/>
        <rFont val="Arial Narrow"/>
        <family val="2"/>
      </rPr>
      <t>(Maluapo)</t>
    </r>
  </si>
  <si>
    <r>
      <t xml:space="preserve">Hulihonua
</t>
    </r>
    <r>
      <rPr>
        <sz val="8"/>
        <rFont val="Arial Narrow"/>
        <family val="2"/>
      </rPr>
      <t>(Kanehulihonua, Kumuhonua, Kumuuli)</t>
    </r>
  </si>
  <si>
    <r>
      <t xml:space="preserve">Kamooalewa
</t>
    </r>
    <r>
      <rPr>
        <sz val="8"/>
        <rFont val="Arial Narrow"/>
        <family val="2"/>
      </rPr>
      <t>(Kamo'oalewa)</t>
    </r>
  </si>
  <si>
    <r>
      <t xml:space="preserve">Nanawahine
 </t>
    </r>
    <r>
      <rPr>
        <sz val="8"/>
        <rFont val="Arial Narrow"/>
        <family val="2"/>
      </rPr>
      <t>('Olepu'ukahonua)</t>
    </r>
  </si>
  <si>
    <r>
      <t xml:space="preserve">Kamooalewa
</t>
    </r>
    <r>
      <rPr>
        <sz val="8"/>
        <rFont val="Arial Narrow"/>
        <family val="2"/>
      </rPr>
      <t xml:space="preserve"> (Kamo'oalewa)</t>
    </r>
  </si>
  <si>
    <r>
      <t xml:space="preserve">Upalu
</t>
    </r>
    <r>
      <rPr>
        <sz val="8"/>
        <rFont val="Arial Narrow"/>
        <family val="2"/>
      </rPr>
      <t>(Ulupalu, 'Upolu)</t>
    </r>
  </si>
  <si>
    <r>
      <t xml:space="preserve">Kalalii 
</t>
    </r>
    <r>
      <rPr>
        <sz val="8"/>
        <rFont val="Arial Narrow"/>
        <family val="2"/>
      </rPr>
      <t>(Kalali'i)</t>
    </r>
  </si>
  <si>
    <r>
      <t xml:space="preserve">Haule 
</t>
    </r>
    <r>
      <rPr>
        <sz val="8"/>
        <rFont val="Arial Narrow"/>
        <family val="2"/>
      </rPr>
      <t>(Ha'ule)</t>
    </r>
  </si>
  <si>
    <r>
      <t xml:space="preserve">Nananuu 
</t>
    </r>
    <r>
      <rPr>
        <sz val="8"/>
        <rFont val="Arial Narrow"/>
        <family val="2"/>
      </rPr>
      <t>(Nananu'u)</t>
    </r>
  </si>
  <si>
    <r>
      <t xml:space="preserve">Lalokona 
</t>
    </r>
    <r>
      <rPr>
        <sz val="8"/>
        <rFont val="Arial Narrow"/>
        <family val="2"/>
      </rPr>
      <t>(Lalookona)</t>
    </r>
  </si>
  <si>
    <r>
      <t xml:space="preserve">Pokinikini 
</t>
    </r>
    <r>
      <rPr>
        <sz val="8"/>
        <rFont val="Arial Narrow"/>
        <family val="2"/>
      </rPr>
      <t>(Kinikini)</t>
    </r>
  </si>
  <si>
    <r>
      <t xml:space="preserve">Kupukupunuu
</t>
    </r>
    <r>
      <rPr>
        <sz val="10"/>
        <rFont val="Arial Narrow"/>
        <family val="2"/>
      </rPr>
      <t>(Kupukupunu'u)</t>
    </r>
  </si>
  <si>
    <r>
      <t xml:space="preserve">Hookumukapo
</t>
    </r>
    <r>
      <rPr>
        <sz val="8"/>
        <rFont val="Arial Narrow"/>
        <family val="2"/>
      </rPr>
      <t>(Ho'okumukapo)</t>
    </r>
  </si>
  <si>
    <r>
      <t xml:space="preserve">Kekuapoi Ula 
</t>
    </r>
    <r>
      <rPr>
        <sz val="8"/>
        <rFont val="Arial Narrow"/>
        <family val="2"/>
      </rPr>
      <t>(Ke-kua-po'i-ula)
Half-sister of Kahekili, King of Maui</t>
    </r>
  </si>
  <si>
    <r>
      <t xml:space="preserve">(1) </t>
    </r>
    <r>
      <rPr>
        <b/>
        <sz val="10"/>
        <rFont val="Arial Narrow"/>
        <family val="2"/>
      </rPr>
      <t>Kumulii Genealogy</t>
    </r>
    <r>
      <rPr>
        <sz val="10"/>
        <rFont val="Arial Narrow"/>
        <family val="2"/>
      </rPr>
      <t xml:space="preserve"> (O'ahu Tradition and Chant of King Kualii of O'ahu). Printed in </t>
    </r>
    <r>
      <rPr>
        <u val="single"/>
        <sz val="10"/>
        <rFont val="Arial Narrow"/>
        <family val="2"/>
      </rPr>
      <t>An Account of the Polynesian Race (Vol II): The Ancient History of the Hawaiian People.</t>
    </r>
    <r>
      <rPr>
        <sz val="10"/>
        <rFont val="Arial Narrow"/>
        <family val="2"/>
      </rPr>
      <t xml:space="preserve"> (Forander, Abraham). (GENERATIONS 1 to 26 to Wakea)</t>
    </r>
  </si>
  <si>
    <r>
      <t xml:space="preserve">(2) </t>
    </r>
    <r>
      <rPr>
        <b/>
        <sz val="10"/>
        <rFont val="Arial Narrow"/>
        <family val="2"/>
      </rPr>
      <t>Opuukahonua Genealogy</t>
    </r>
    <r>
      <rPr>
        <sz val="10"/>
        <rFont val="Arial Narrow"/>
        <family val="2"/>
      </rPr>
      <t xml:space="preserve"> (O'ahu Tradition and Chant of King Kualii of O'ahu). Printed in An Account of the Polynesian Race (Vol II): The Ancient History of the Hawaiian People. (Forander, Abraham). (GENERATIONS 13 to 26 to Papanuihanaumoku (Papa))</t>
    </r>
  </si>
  <si>
    <t>Opuukahonua Genealogy  to Papa</t>
  </si>
  <si>
    <t>Kumulii Genealogy from Hulihonua to Wakea(Kualii Chant)</t>
  </si>
  <si>
    <r>
      <t xml:space="preserve">(4) </t>
    </r>
    <r>
      <rPr>
        <b/>
        <sz val="10"/>
        <rFont val="Arial Narrow"/>
        <family val="2"/>
      </rPr>
      <t>Na Mo'olelo a ka Po'e Kahiko</t>
    </r>
    <r>
      <rPr>
        <sz val="10"/>
        <rFont val="Arial Narrow"/>
        <family val="2"/>
      </rPr>
      <t xml:space="preserve"> (Tales and Traditions of the People of Old) by Samuel M. Kamakau (GENERATIONS 27 to 39)</t>
    </r>
  </si>
  <si>
    <r>
      <t xml:space="preserve">(3) </t>
    </r>
    <r>
      <rPr>
        <b/>
        <sz val="10"/>
        <rFont val="Arial Narrow"/>
        <family val="2"/>
      </rPr>
      <t>The Genealogy of the Robinson Family and Ancient Chants and Legends of Hawaii</t>
    </r>
    <r>
      <rPr>
        <sz val="10"/>
        <rFont val="Arial Narrow"/>
        <family val="2"/>
      </rPr>
      <t>, Hawaii State Archives (Honolulu Bulletin Company, 1902) (by Solomon L.K. Peleioholani) (GENERATIONS 27 to 39)</t>
    </r>
  </si>
  <si>
    <r>
      <t xml:space="preserve">Solomon Lehuanui Kalaniomaiheuila Peleioholani (k)
</t>
    </r>
    <r>
      <rPr>
        <sz val="8"/>
        <rFont val="Arial Narrow"/>
        <family val="2"/>
      </rPr>
      <t>(Peleioholani IV, "Lehuanui" in Queen Liliuokalani's Book of Genealogy list of living chiefs)</t>
    </r>
  </si>
  <si>
    <r>
      <t xml:space="preserve">Amelia Kekulu Peleioholani (w)
</t>
    </r>
    <r>
      <rPr>
        <sz val="8"/>
        <rFont val="Arial Narrow"/>
        <family val="2"/>
      </rPr>
      <t>(Kekulu-o-Kahinu, "Kekulu" in Queen Liliuokalani's Book of Genealogy list of living chiefs)</t>
    </r>
  </si>
  <si>
    <r>
      <t xml:space="preserve">Ululani 
</t>
    </r>
    <r>
      <rPr>
        <sz val="8"/>
        <rFont val="Arial Narrow"/>
        <family val="2"/>
      </rPr>
      <t>(Ululani Liwai, Governess of Hawai'i Island, Ululani Liwai Baker, "Liwai" in Queen Liliuokalani's Book of Genealogy list of living chiefs)</t>
    </r>
  </si>
  <si>
    <t>Charles Peleioholani Kekoolani (III)</t>
  </si>
  <si>
    <r>
      <t xml:space="preserve">The traditional birth site of the </t>
    </r>
    <r>
      <rPr>
        <i/>
        <sz val="9"/>
        <rFont val="Arial Narrow"/>
        <family val="2"/>
      </rPr>
      <t>Lo Ali’i</t>
    </r>
    <r>
      <rPr>
        <sz val="9"/>
        <rFont val="Arial Narrow"/>
        <family val="2"/>
      </rPr>
      <t xml:space="preserve"> was the stone called Kukaniloko at Wahiawa. Ali'i born at Kukaniloko were deemed fitting rulers to govern their people. The first to be born at Kukaniloko was </t>
    </r>
    <r>
      <rPr>
        <i/>
        <sz val="9"/>
        <rFont val="Arial Narrow"/>
        <family val="2"/>
      </rPr>
      <t>Kapawa</t>
    </r>
    <r>
      <rPr>
        <sz val="9"/>
        <rFont val="Arial Narrow"/>
        <family val="2"/>
      </rPr>
      <t xml:space="preserve">. In our Kekoolani genealogies, this son is called </t>
    </r>
    <r>
      <rPr>
        <i/>
        <sz val="9"/>
        <rFont val="Arial Narrow"/>
        <family val="2"/>
      </rPr>
      <t>Heleipawa</t>
    </r>
    <r>
      <rPr>
        <sz val="9"/>
        <rFont val="Arial Narrow"/>
        <family val="2"/>
      </rPr>
      <t xml:space="preserve">. It was his parents who began the tradition followed by many of Oahu's highest-ranking </t>
    </r>
    <r>
      <rPr>
        <i/>
        <sz val="9"/>
        <rFont val="Arial Narrow"/>
        <family val="2"/>
      </rPr>
      <t>kapu</t>
    </r>
    <r>
      <rPr>
        <sz val="9"/>
        <rFont val="Arial Narrow"/>
        <family val="2"/>
      </rPr>
      <t xml:space="preserve"> chiefs. </t>
    </r>
  </si>
  <si>
    <r>
      <t xml:space="preserve">In Thrum's 1897 Hawaiian Annual, Emma M. Nakuina called Kukaniloko, "the ancient birthplace of the O'ahu kings and rulers" and the headquarters of the "high priest of the island": "Every woman of royal blood had to retire to this place when about to give birth to a child, on pain of forfeiting the rank, privileges, and prerogatives of her expected offspring, should the child be born in a less sacred place." A requirement thought necessary in order to give birth at Kukaniloko was the family’s avoidance of human sacrifice and an unblemished genealogy. It is thought that King Kamehameha's wife </t>
    </r>
    <r>
      <rPr>
        <i/>
        <sz val="9"/>
        <rFont val="Arial Narrow"/>
        <family val="2"/>
      </rPr>
      <t>Keopuolani</t>
    </r>
    <r>
      <rPr>
        <sz val="9"/>
        <rFont val="Arial Narrow"/>
        <family val="2"/>
      </rPr>
      <t xml:space="preserve"> was unsuccessful in reaching Kukaniloko to give birth because he practiced human sacrifice.</t>
    </r>
  </si>
  <si>
    <r>
      <t xml:space="preserve">All of the last ruling chiefs of the O’ahu Kingdom were descendants of the </t>
    </r>
    <r>
      <rPr>
        <i/>
        <sz val="9"/>
        <rFont val="Arial Narrow"/>
        <family val="2"/>
      </rPr>
      <t>Lō</t>
    </r>
    <r>
      <rPr>
        <sz val="9"/>
        <rFont val="Arial Narrow"/>
        <family val="2"/>
      </rPr>
      <t xml:space="preserve"> chief of Lihue named </t>
    </r>
    <r>
      <rPr>
        <i/>
        <sz val="9"/>
        <rFont val="Arial Narrow"/>
        <family val="2"/>
      </rPr>
      <t xml:space="preserve">Lō Lale </t>
    </r>
    <r>
      <rPr>
        <sz val="9"/>
        <rFont val="Arial Narrow"/>
        <family val="2"/>
      </rPr>
      <t xml:space="preserve">(Generation 67). He intertwined the the chiefly lineages of O’ahu’s remote past with that of Maui’s when he married the famous chiefess </t>
    </r>
    <r>
      <rPr>
        <i/>
        <sz val="9"/>
        <rFont val="Arial Narrow"/>
        <family val="2"/>
      </rPr>
      <t>Keleanuinoho’ana’api’api</t>
    </r>
    <r>
      <rPr>
        <sz val="9"/>
        <rFont val="Arial Narrow"/>
        <family val="2"/>
      </rPr>
      <t xml:space="preserve">, sister of </t>
    </r>
    <r>
      <rPr>
        <i/>
        <sz val="9"/>
        <rFont val="Arial Narrow"/>
        <family val="2"/>
      </rPr>
      <t>Kawaokaohele</t>
    </r>
    <r>
      <rPr>
        <sz val="9"/>
        <rFont val="Arial Narrow"/>
        <family val="2"/>
      </rPr>
      <t xml:space="preserve">, the King of Maui. Many ancestral chiefs of O’ahu are descended from the three sons of </t>
    </r>
    <r>
      <rPr>
        <i/>
        <sz val="9"/>
        <rFont val="Arial Narrow"/>
        <family val="2"/>
      </rPr>
      <t>Lō Lale</t>
    </r>
    <r>
      <rPr>
        <sz val="9"/>
        <rFont val="Arial Narrow"/>
        <family val="2"/>
      </rPr>
      <t xml:space="preserve"> and his Maui wife </t>
    </r>
    <r>
      <rPr>
        <i/>
        <sz val="9"/>
        <rFont val="Arial Narrow"/>
        <family val="2"/>
      </rPr>
      <t>Keleanuinoho’ana’api’api</t>
    </r>
    <r>
      <rPr>
        <sz val="9"/>
        <rFont val="Arial Narrow"/>
        <family val="2"/>
      </rPr>
      <t xml:space="preserve">, the </t>
    </r>
    <r>
      <rPr>
        <i/>
        <sz val="9"/>
        <rFont val="Arial Narrow"/>
        <family val="2"/>
      </rPr>
      <t>Lō</t>
    </r>
    <r>
      <rPr>
        <sz val="9"/>
        <rFont val="Arial Narrow"/>
        <family val="2"/>
      </rPr>
      <t xml:space="preserve"> chiefs </t>
    </r>
    <r>
      <rPr>
        <i/>
        <sz val="9"/>
        <rFont val="Arial Narrow"/>
        <family val="2"/>
      </rPr>
      <t>Kaholi-a-Lale</t>
    </r>
    <r>
      <rPr>
        <sz val="9"/>
        <rFont val="Arial Narrow"/>
        <family val="2"/>
      </rPr>
      <t xml:space="preserve">, </t>
    </r>
    <r>
      <rPr>
        <i/>
        <sz val="9"/>
        <rFont val="Arial Narrow"/>
        <family val="2"/>
      </rPr>
      <t>Luli-wahine</t>
    </r>
    <r>
      <rPr>
        <sz val="9"/>
        <rFont val="Arial Narrow"/>
        <family val="2"/>
      </rPr>
      <t xml:space="preserve">, and </t>
    </r>
    <r>
      <rPr>
        <i/>
        <sz val="9"/>
        <rFont val="Arial Narrow"/>
        <family val="2"/>
      </rPr>
      <t>Luli-kane</t>
    </r>
    <r>
      <rPr>
        <sz val="9"/>
        <rFont val="Arial Narrow"/>
        <family val="2"/>
      </rPr>
      <t>.</t>
    </r>
  </si>
  <si>
    <r>
      <t xml:space="preserve">Of particular importance was their first son, </t>
    </r>
    <r>
      <rPr>
        <i/>
        <sz val="9"/>
        <rFont val="Arial Narrow"/>
        <family val="2"/>
      </rPr>
      <t>Lō Kaholi-a-Lale</t>
    </r>
    <r>
      <rPr>
        <sz val="9"/>
        <rFont val="Arial Narrow"/>
        <family val="2"/>
      </rPr>
      <t xml:space="preserve"> who married </t>
    </r>
    <r>
      <rPr>
        <i/>
        <sz val="9"/>
        <rFont val="Arial Narrow"/>
        <family val="2"/>
      </rPr>
      <t>Kohe-palaoa</t>
    </r>
    <r>
      <rPr>
        <sz val="9"/>
        <rFont val="Arial Narrow"/>
        <family val="2"/>
      </rPr>
      <t xml:space="preserve">, daughter of </t>
    </r>
    <r>
      <rPr>
        <i/>
        <sz val="9"/>
        <rFont val="Arial Narrow"/>
        <family val="2"/>
      </rPr>
      <t>Piilawe</t>
    </r>
    <r>
      <rPr>
        <sz val="9"/>
        <rFont val="Arial Narrow"/>
        <family val="2"/>
      </rPr>
      <t xml:space="preserve">, ruling chief of Ewa. This marriage united her </t>
    </r>
    <r>
      <rPr>
        <i/>
        <sz val="9"/>
        <rFont val="Arial Narrow"/>
        <family val="2"/>
      </rPr>
      <t>wohi</t>
    </r>
    <r>
      <rPr>
        <sz val="9"/>
        <rFont val="Arial Narrow"/>
        <family val="2"/>
      </rPr>
      <t xml:space="preserve"> rank with his sacred</t>
    </r>
    <r>
      <rPr>
        <i/>
        <sz val="9"/>
        <rFont val="Arial Narrow"/>
        <family val="2"/>
      </rPr>
      <t xml:space="preserve"> lō</t>
    </r>
    <r>
      <rPr>
        <sz val="9"/>
        <rFont val="Arial Narrow"/>
        <family val="2"/>
      </rPr>
      <t xml:space="preserve"> rank in their son </t>
    </r>
    <r>
      <rPr>
        <i/>
        <sz val="9"/>
        <rFont val="Arial Narrow"/>
        <family val="2"/>
      </rPr>
      <t>Kanehoalani</t>
    </r>
    <r>
      <rPr>
        <sz val="9"/>
        <rFont val="Arial Narrow"/>
        <family val="2"/>
      </rPr>
      <t xml:space="preserve">, who became chief of Koolau, O’ahu. Several generations later was born </t>
    </r>
    <r>
      <rPr>
        <i/>
        <sz val="9"/>
        <rFont val="Arial Narrow"/>
        <family val="2"/>
      </rPr>
      <t>Kualii</t>
    </r>
    <r>
      <rPr>
        <sz val="9"/>
        <rFont val="Arial Narrow"/>
        <family val="2"/>
      </rPr>
      <t xml:space="preserve">, the great warrior king of O’ahu, from whom the Kekoolani line descends directly via his son King </t>
    </r>
    <r>
      <rPr>
        <i/>
        <sz val="9"/>
        <rFont val="Arial Narrow"/>
        <family val="2"/>
      </rPr>
      <t>Peleioholani</t>
    </r>
    <r>
      <rPr>
        <sz val="9"/>
        <rFont val="Arial Narrow"/>
        <family val="2"/>
      </rPr>
      <t xml:space="preserve"> and Kualii’s daughter </t>
    </r>
    <r>
      <rPr>
        <i/>
        <sz val="9"/>
        <rFont val="Arial Narrow"/>
        <family val="2"/>
      </rPr>
      <t>Kaionuilanilalahai</t>
    </r>
    <r>
      <rPr>
        <sz val="9"/>
        <rFont val="Arial Narrow"/>
        <family val="2"/>
      </rPr>
      <t xml:space="preserve"> (Ka-'io-nui-lala-ha'i). She is the mother of </t>
    </r>
    <r>
      <rPr>
        <i/>
        <sz val="9"/>
        <rFont val="Arial Narrow"/>
        <family val="2"/>
      </rPr>
      <t>Kahahana</t>
    </r>
    <r>
      <rPr>
        <sz val="9"/>
        <rFont val="Arial Narrow"/>
        <family val="2"/>
      </rPr>
      <t xml:space="preserve">, last independent king of O'ahu, who was killed when Maui took control of the island. The Kekoolani family are the descendants of the two children of Kahahana who survived, a boy and girl, </t>
    </r>
    <r>
      <rPr>
        <i/>
        <sz val="9"/>
        <rFont val="Arial Narrow"/>
        <family val="2"/>
      </rPr>
      <t>Pililua</t>
    </r>
    <r>
      <rPr>
        <sz val="9"/>
        <rFont val="Arial Narrow"/>
        <family val="2"/>
      </rPr>
      <t xml:space="preserve"> and </t>
    </r>
    <r>
      <rPr>
        <i/>
        <sz val="9"/>
        <rFont val="Arial Narrow"/>
        <family val="2"/>
      </rPr>
      <t>Kaheleaka'ulani,</t>
    </r>
    <r>
      <rPr>
        <sz val="9"/>
        <rFont val="Arial Narrow"/>
        <family val="2"/>
      </rPr>
      <t xml:space="preserve"> who married each other (</t>
    </r>
    <r>
      <rPr>
        <i/>
        <sz val="9"/>
        <rFont val="Arial Narrow"/>
        <family val="2"/>
      </rPr>
      <t>ninau pio)</t>
    </r>
    <r>
      <rPr>
        <sz val="9"/>
        <rFont val="Arial Narrow"/>
        <family val="2"/>
      </rPr>
      <t xml:space="preserve"> and carried on his royal O'ahu bloodline and his legacy of </t>
    </r>
    <r>
      <rPr>
        <i/>
        <sz val="9"/>
        <rFont val="Arial Narrow"/>
        <family val="2"/>
      </rPr>
      <t>Lō Ali'i</t>
    </r>
    <r>
      <rPr>
        <sz val="9"/>
        <rFont val="Arial Narrow"/>
        <family val="2"/>
      </rPr>
      <t xml:space="preserve"> chiefly lineage.</t>
    </r>
  </si>
  <si>
    <r>
      <t xml:space="preserve">Because this is the first of the O'ahu genealogies chanted by the Kekoolani family, it is lengthy: it's completness and comprehensiveness requires the telling be in three parts. First, the </t>
    </r>
    <r>
      <rPr>
        <i/>
        <sz val="9"/>
        <rFont val="Arial Narrow"/>
        <family val="2"/>
      </rPr>
      <t>Kumulii</t>
    </r>
    <r>
      <rPr>
        <sz val="9"/>
        <rFont val="Arial Narrow"/>
        <family val="2"/>
      </rPr>
      <t xml:space="preserve"> Genealogy, a traditional creation chant and royal genealogy belonging to O'ahu found in the famous </t>
    </r>
    <r>
      <rPr>
        <i/>
        <sz val="9"/>
        <rFont val="Arial Narrow"/>
        <family val="2"/>
      </rPr>
      <t>Chant of Kuali'i</t>
    </r>
    <r>
      <rPr>
        <sz val="9"/>
        <rFont val="Arial Narrow"/>
        <family val="2"/>
      </rPr>
      <t xml:space="preserve"> (King of O'ahu), which gives 26 generations of ancestors for </t>
    </r>
    <r>
      <rPr>
        <i/>
        <sz val="9"/>
        <rFont val="Arial Narrow"/>
        <family val="2"/>
      </rPr>
      <t>Wakea</t>
    </r>
    <r>
      <rPr>
        <sz val="9"/>
        <rFont val="Arial Narrow"/>
        <family val="2"/>
      </rPr>
      <t xml:space="preserve">, considered the progenitor of the Hawaiian people. Second, the </t>
    </r>
    <r>
      <rPr>
        <i/>
        <sz val="9"/>
        <rFont val="Arial Narrow"/>
        <family val="2"/>
      </rPr>
      <t>Opuukahonua</t>
    </r>
    <r>
      <rPr>
        <sz val="9"/>
        <rFont val="Arial Narrow"/>
        <family val="2"/>
      </rPr>
      <t xml:space="preserve"> Genealogy, another O'ahu genealogy incorporated in the </t>
    </r>
    <r>
      <rPr>
        <i/>
        <sz val="9"/>
        <rFont val="Arial Narrow"/>
        <family val="2"/>
      </rPr>
      <t>Chant of Kuali'i</t>
    </r>
    <r>
      <rPr>
        <sz val="9"/>
        <rFont val="Arial Narrow"/>
        <family val="2"/>
      </rPr>
      <t xml:space="preserve">, gives the 14 generations leading up to Papanuihanaumoku (also called Papa or Haumea), the traditional mother of the Hawaiian people. Finally we give the remaining O'ahu royal genealogy from the </t>
    </r>
    <r>
      <rPr>
        <i/>
        <sz val="9"/>
        <rFont val="Arial Narrow"/>
        <family val="2"/>
      </rPr>
      <t>Nanaulu</t>
    </r>
    <r>
      <rPr>
        <sz val="9"/>
        <rFont val="Arial Narrow"/>
        <family val="2"/>
      </rPr>
      <t xml:space="preserve"> and </t>
    </r>
    <r>
      <rPr>
        <i/>
        <sz val="9"/>
        <rFont val="Arial Narrow"/>
        <family val="2"/>
      </rPr>
      <t>Maweke</t>
    </r>
    <r>
      <rPr>
        <sz val="9"/>
        <rFont val="Arial Narrow"/>
        <family val="2"/>
      </rPr>
      <t xml:space="preserve"> traditions as taught by our kupuna the ali'i Solomon L.K. Peleioholani and understood by those who know the chiefly genealogies. This covers the generations from Wakea and Papa to modern times and the living Kekoolani family.</t>
    </r>
  </si>
  <si>
    <t>The Grandchildren of George Ho'olulu, Sr. and Alice Kekoolani</t>
  </si>
  <si>
    <r>
      <t xml:space="preserve">In the following </t>
    </r>
    <r>
      <rPr>
        <i/>
        <sz val="9"/>
        <rFont val="Arial Narrow"/>
        <family val="2"/>
      </rPr>
      <t>mo'o kū'auhau</t>
    </r>
    <r>
      <rPr>
        <sz val="9"/>
        <rFont val="Arial Narrow"/>
        <family val="2"/>
      </rPr>
      <t xml:space="preserve">, the first two parts for </t>
    </r>
    <r>
      <rPr>
        <i/>
        <sz val="9"/>
        <rFont val="Arial Narrow"/>
        <family val="2"/>
      </rPr>
      <t>Wakea</t>
    </r>
    <r>
      <rPr>
        <sz val="9"/>
        <rFont val="Arial Narrow"/>
        <family val="2"/>
      </rPr>
      <t xml:space="preserve"> and </t>
    </r>
    <r>
      <rPr>
        <i/>
        <sz val="9"/>
        <rFont val="Arial Narrow"/>
        <family val="2"/>
      </rPr>
      <t>Papa</t>
    </r>
    <r>
      <rPr>
        <sz val="9"/>
        <rFont val="Arial Narrow"/>
        <family val="2"/>
      </rPr>
      <t xml:space="preserve"> do not agree with each other. Among other things, the genealogies give different sets of parents for the chief </t>
    </r>
    <r>
      <rPr>
        <i/>
        <sz val="9"/>
        <rFont val="Arial Narrow"/>
        <family val="2"/>
      </rPr>
      <t>Kahiko</t>
    </r>
    <r>
      <rPr>
        <sz val="9"/>
        <rFont val="Arial Narrow"/>
        <family val="2"/>
      </rPr>
      <t xml:space="preserve">. In 1903, our great-grandfather Solomon Peleioholani wrote about the problem of inconsistencies in the genealogies of </t>
    </r>
    <r>
      <rPr>
        <i/>
        <sz val="9"/>
        <rFont val="Arial Narrow"/>
        <family val="2"/>
      </rPr>
      <t>Wakea</t>
    </r>
    <r>
      <rPr>
        <sz val="9"/>
        <rFont val="Arial Narrow"/>
        <family val="2"/>
      </rPr>
      <t xml:space="preserve"> and </t>
    </r>
    <r>
      <rPr>
        <i/>
        <sz val="9"/>
        <rFont val="Arial Narrow"/>
        <family val="2"/>
      </rPr>
      <t>Papa</t>
    </r>
    <r>
      <rPr>
        <sz val="9"/>
        <rFont val="Arial Narrow"/>
        <family val="2"/>
      </rPr>
      <t xml:space="preserve"> descending from The Beginning (he called it "Chaos" or "</t>
    </r>
    <r>
      <rPr>
        <i/>
        <sz val="9"/>
        <rFont val="Arial Narrow"/>
        <family val="2"/>
      </rPr>
      <t>Pō</t>
    </r>
    <r>
      <rPr>
        <sz val="9"/>
        <rFont val="Arial Narrow"/>
        <family val="2"/>
      </rPr>
      <t xml:space="preserve">"). In his great genealogical masterwork </t>
    </r>
    <r>
      <rPr>
        <u val="single"/>
        <sz val="9"/>
        <rFont val="Arial Narrow"/>
        <family val="2"/>
      </rPr>
      <t>The Genealogy of the Robinson Family</t>
    </r>
    <r>
      <rPr>
        <sz val="9"/>
        <rFont val="Arial Narrow"/>
        <family val="2"/>
      </rPr>
      <t xml:space="preserve">, he explained that it is common for genealogies from the remote past before </t>
    </r>
    <r>
      <rPr>
        <i/>
        <sz val="9"/>
        <rFont val="Arial Narrow"/>
        <family val="2"/>
      </rPr>
      <t>Wakea</t>
    </r>
    <r>
      <rPr>
        <sz val="9"/>
        <rFont val="Arial Narrow"/>
        <family val="2"/>
      </rPr>
      <t xml:space="preserve"> and </t>
    </r>
    <r>
      <rPr>
        <i/>
        <sz val="9"/>
        <rFont val="Arial Narrow"/>
        <family val="2"/>
      </rPr>
      <t>Papa</t>
    </r>
    <r>
      <rPr>
        <sz val="9"/>
        <rFont val="Arial Narrow"/>
        <family val="2"/>
      </rPr>
      <t xml:space="preserve"> to disagree. He said that is why most modern Hawaiian royal genealogies, beginning with those by David Malo, use </t>
    </r>
    <r>
      <rPr>
        <i/>
        <sz val="9"/>
        <rFont val="Arial Narrow"/>
        <family val="2"/>
      </rPr>
      <t>Wakea</t>
    </r>
    <r>
      <rPr>
        <sz val="9"/>
        <rFont val="Arial Narrow"/>
        <family val="2"/>
      </rPr>
      <t xml:space="preserve"> and </t>
    </r>
    <r>
      <rPr>
        <i/>
        <sz val="9"/>
        <rFont val="Arial Narrow"/>
        <family val="2"/>
      </rPr>
      <t>Papa</t>
    </r>
    <r>
      <rPr>
        <sz val="9"/>
        <rFont val="Arial Narrow"/>
        <family val="2"/>
      </rPr>
      <t xml:space="preserve"> as a starting point. From there on, disagreements between traditions are less frequent and less pronounced. The Kekoolani family enumerates the generations before </t>
    </r>
    <r>
      <rPr>
        <i/>
        <sz val="9"/>
        <rFont val="Arial Narrow"/>
        <family val="2"/>
      </rPr>
      <t>Wakea</t>
    </r>
    <r>
      <rPr>
        <sz val="9"/>
        <rFont val="Arial Narrow"/>
        <family val="2"/>
      </rPr>
      <t xml:space="preserve"> and </t>
    </r>
    <r>
      <rPr>
        <i/>
        <sz val="9"/>
        <rFont val="Arial Narrow"/>
        <family val="2"/>
      </rPr>
      <t>Papa</t>
    </r>
    <r>
      <rPr>
        <sz val="9"/>
        <rFont val="Arial Narrow"/>
        <family val="2"/>
      </rPr>
      <t xml:space="preserve"> only in the first genealogy in a group from a particluar island. Thereafter, the other genealogies from that island start with </t>
    </r>
    <r>
      <rPr>
        <i/>
        <sz val="9"/>
        <rFont val="Arial Narrow"/>
        <family val="2"/>
      </rPr>
      <t>Wakea</t>
    </r>
    <r>
      <rPr>
        <sz val="9"/>
        <rFont val="Arial Narrow"/>
        <family val="2"/>
      </rPr>
      <t xml:space="preserve"> and </t>
    </r>
    <r>
      <rPr>
        <i/>
        <sz val="9"/>
        <rFont val="Arial Narrow"/>
        <family val="2"/>
      </rPr>
      <t>Papa</t>
    </r>
    <r>
      <rPr>
        <sz val="9"/>
        <rFont val="Arial Narrow"/>
        <family val="2"/>
      </rPr>
      <t>. Generations in this genealogy are calculated at 25 years each.</t>
    </r>
  </si>
  <si>
    <t>Kapaakea</t>
  </si>
  <si>
    <t>Kananoano (k)</t>
  </si>
  <si>
    <t>Hapauea (k)</t>
  </si>
  <si>
    <t>Kaouli (w)</t>
  </si>
  <si>
    <t>Mookini (k)</t>
  </si>
  <si>
    <r>
      <t xml:space="preserve">Kapiioho (k)
</t>
    </r>
    <r>
      <rPr>
        <sz val="8"/>
        <rFont val="Arial Narrow"/>
        <family val="2"/>
      </rPr>
      <t>(Kapiohookalani)
(Mo'i, Ruler of O'ahu)</t>
    </r>
  </si>
  <si>
    <r>
      <t>Piikeakaluaonalani (w)</t>
    </r>
    <r>
      <rPr>
        <sz val="12"/>
        <rFont val="Arial Narrow"/>
        <family val="2"/>
      </rPr>
      <t xml:space="preserve">
</t>
    </r>
    <r>
      <rPr>
        <sz val="8"/>
        <rFont val="Arial Narrow"/>
        <family val="2"/>
      </rPr>
      <t>(High Chiefess Piikea of O'ahu, Piikeakaluaialenoho, Kalua, Kalua-o-Piikea)</t>
    </r>
  </si>
  <si>
    <r>
      <t xml:space="preserve">Piikeakaluaonalani </t>
    </r>
    <r>
      <rPr>
        <sz val="12"/>
        <rFont val="Arial Narrow"/>
        <family val="2"/>
      </rPr>
      <t xml:space="preserve">
</t>
    </r>
    <r>
      <rPr>
        <sz val="8"/>
        <rFont val="Arial Narrow"/>
        <family val="2"/>
      </rPr>
      <t>(High Chiefess Piikea of O'ahu, Piikeakaluaialenoho, Kalua, Kalua-o-Piikea)</t>
    </r>
  </si>
  <si>
    <t>Aaron Kaihe'ekai Kekoolani</t>
  </si>
  <si>
    <r>
      <t xml:space="preserve">Terri Lee Kekoolani
</t>
    </r>
    <r>
      <rPr>
        <sz val="10"/>
        <rFont val="Arial Narrow"/>
        <family val="2"/>
      </rPr>
      <t>(Terri Lee Kekoolani-Raymond)</t>
    </r>
  </si>
  <si>
    <t>Tina Malia Kekoolani</t>
  </si>
  <si>
    <t>Olga Dias</t>
  </si>
  <si>
    <t>Diane Pi'ilani Kekoolani (Barrett)</t>
  </si>
  <si>
    <t>(No issue)</t>
  </si>
  <si>
    <t>The Children of George Ho'olulu Kekoolani, Sr. and Olga Dias</t>
  </si>
  <si>
    <r>
      <t xml:space="preserve">Annie Kahalelehua Peleioholani (w)
</t>
    </r>
    <r>
      <rPr>
        <sz val="8"/>
        <rFont val="Arial Narrow"/>
        <family val="2"/>
      </rPr>
      <t>(Annie Notley Hall) (b.1886) Heir of Solomon Peleioholani</t>
    </r>
  </si>
  <si>
    <r>
      <t xml:space="preserve">Charles Peleioholani Kekoolani (k) </t>
    </r>
    <r>
      <rPr>
        <sz val="8"/>
        <rFont val="Arial Narrow"/>
        <family val="2"/>
      </rPr>
      <t>(Keko'olani) (b.1875) Only Son of Solomon Peleioholani</t>
    </r>
  </si>
  <si>
    <r>
      <t xml:space="preserve">Lillian Kalaniahiahi Kaeo (Kanakaole)
</t>
    </r>
    <r>
      <rPr>
        <i/>
        <sz val="10"/>
        <rFont val="Arial Narrow"/>
        <family val="2"/>
      </rPr>
      <t>Great Grandaughter of Isaac Davis &amp; the chiefess Nakai</t>
    </r>
  </si>
  <si>
    <t>Aina Kekoolani (Keawe)</t>
  </si>
  <si>
    <t>Sarah Kaniaulono Kekoolani (Makekau)</t>
  </si>
  <si>
    <t>Bertha Kahaumanu Kekoolani (Nalimu)</t>
  </si>
  <si>
    <r>
      <t xml:space="preserve">Lucy Kuuleialoha Kekoolani (Kaeo) (Perez)
</t>
    </r>
    <r>
      <rPr>
        <i/>
        <sz val="10"/>
        <rFont val="Arial Narrow"/>
        <family val="2"/>
      </rPr>
      <t>(Hanai to her uncle William Kaeo)</t>
    </r>
  </si>
  <si>
    <t>Lillian Kalanikiekie Kekoolani (Kaaikaula)</t>
  </si>
  <si>
    <r>
      <t xml:space="preserve">Kualii (k)
</t>
    </r>
    <r>
      <rPr>
        <sz val="8"/>
        <rFont val="Arial Narrow"/>
        <family val="2"/>
      </rPr>
      <t>(Kualiilanipipililanioakaiakunuiakealuanuuokuiialiiikahalau)</t>
    </r>
    <r>
      <rPr>
        <sz val="12"/>
        <rFont val="Arial Narrow"/>
        <family val="2"/>
      </rPr>
      <t xml:space="preserve">
</t>
    </r>
    <r>
      <rPr>
        <sz val="8"/>
        <rFont val="Arial Narrow"/>
        <family val="2"/>
      </rPr>
      <t>(Mo'i, Ruler of O'ahu)</t>
    </r>
  </si>
  <si>
    <t>formulas</t>
  </si>
  <si>
    <t>Default Generation Length</t>
  </si>
  <si>
    <t>HO'I Generation Length</t>
  </si>
  <si>
    <t>PI'O
Generation Length</t>
  </si>
  <si>
    <t>Ho'i</t>
  </si>
  <si>
    <r>
      <t xml:space="preserve">Peleioholani (k)
</t>
    </r>
    <r>
      <rPr>
        <sz val="8"/>
        <rFont val="Arial Narrow"/>
        <family val="2"/>
      </rPr>
      <t>(Mo'i, Ruler of O'ahu)</t>
    </r>
  </si>
  <si>
    <r>
      <t>Kahahana (k)
(</t>
    </r>
    <r>
      <rPr>
        <sz val="8"/>
        <rFont val="Arial Narrow"/>
        <family val="2"/>
      </rPr>
      <t>Mo'i, Last King of O'ahu)</t>
    </r>
  </si>
  <si>
    <t>James B. Reyes (k.)</t>
  </si>
  <si>
    <t>Jamene Kuuleialoha Reyes
(Mrs. Kelly G. French)</t>
  </si>
  <si>
    <t>Peter Kapukui (k.)</t>
  </si>
  <si>
    <t>Kaype Hope Kauiowaolani Kapukui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</si>
</sst>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s>
  <fonts count="26">
    <font>
      <sz val="10"/>
      <name val="Arial"/>
      <family val="0"/>
    </font>
    <font>
      <sz val="10"/>
      <name val="Arial Narrow"/>
      <family val="2"/>
    </font>
    <font>
      <sz val="12"/>
      <name val="Arial Narrow"/>
      <family val="2"/>
    </font>
    <font>
      <i/>
      <sz val="12"/>
      <name val="Arial Narrow"/>
      <family val="2"/>
    </font>
    <font>
      <b/>
      <sz val="12"/>
      <name val="Arial Narrow"/>
      <family val="2"/>
    </font>
    <font>
      <b/>
      <sz val="10"/>
      <name val="Arial Narrow"/>
      <family val="2"/>
    </font>
    <font>
      <i/>
      <sz val="10"/>
      <name val="Arial Narrow"/>
      <family val="2"/>
    </font>
    <font>
      <i/>
      <sz val="10"/>
      <name val="Times New Roman"/>
      <family val="1"/>
    </font>
    <font>
      <sz val="8"/>
      <name val="Arial Narrow"/>
      <family val="2"/>
    </font>
    <font>
      <sz val="12"/>
      <name val="Arial"/>
      <family val="2"/>
    </font>
    <font>
      <i/>
      <sz val="9"/>
      <name val="Arial Narrow"/>
      <family val="2"/>
    </font>
    <font>
      <u val="single"/>
      <sz val="10"/>
      <name val="Arial Narrow"/>
      <family val="2"/>
    </font>
    <font>
      <sz val="9"/>
      <name val="Arial Narrow"/>
      <family val="2"/>
    </font>
    <font>
      <sz val="9"/>
      <name val="Helv"/>
      <family val="0"/>
    </font>
    <font>
      <sz val="9"/>
      <name val="Arial"/>
      <family val="0"/>
    </font>
    <font>
      <u val="single"/>
      <sz val="9"/>
      <name val="Arial Narrow"/>
      <family val="2"/>
    </font>
    <font>
      <u val="single"/>
      <sz val="10"/>
      <color indexed="12"/>
      <name val="Arial"/>
      <family val="0"/>
    </font>
    <font>
      <u val="single"/>
      <sz val="10"/>
      <color indexed="36"/>
      <name val="Arial"/>
      <family val="0"/>
    </font>
    <font>
      <sz val="12"/>
      <color indexed="9"/>
      <name val="Arial Narrow"/>
      <family val="2"/>
    </font>
    <font>
      <sz val="12"/>
      <color indexed="23"/>
      <name val="Arial Narrow"/>
      <family val="2"/>
    </font>
    <font>
      <sz val="12"/>
      <color indexed="9"/>
      <name val="Arial"/>
      <family val="2"/>
    </font>
    <font>
      <b/>
      <sz val="12"/>
      <color indexed="44"/>
      <name val="Arial"/>
      <family val="2"/>
    </font>
    <font>
      <sz val="10"/>
      <name val="Helv"/>
      <family val="0"/>
    </font>
    <font>
      <b/>
      <i/>
      <sz val="10"/>
      <color indexed="10"/>
      <name val="Arial Narrow"/>
      <family val="2"/>
    </font>
    <font>
      <b/>
      <i/>
      <sz val="10"/>
      <name val="Arial Narrow"/>
      <family val="2"/>
    </font>
    <font>
      <b/>
      <i/>
      <sz val="12"/>
      <name val="Arial Narrow"/>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s>
  <borders count="4">
    <border>
      <left/>
      <right/>
      <top/>
      <bottom/>
      <diagonal/>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indent="4"/>
    </xf>
    <xf numFmtId="0" fontId="2" fillId="0" borderId="0" xfId="0" applyFont="1" applyAlignment="1">
      <alignment horizontal="left" vertical="top" wrapText="1"/>
    </xf>
    <xf numFmtId="0" fontId="2" fillId="0" borderId="0" xfId="0" applyFont="1" applyBorder="1" applyAlignment="1">
      <alignment horizontal="left" vertical="top"/>
    </xf>
    <xf numFmtId="0" fontId="4"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horizontal="center" vertical="top"/>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1" fillId="0" borderId="1" xfId="0" applyFont="1" applyBorder="1" applyAlignment="1">
      <alignment vertical="top" wrapText="1"/>
    </xf>
    <xf numFmtId="0" fontId="5" fillId="0" borderId="0" xfId="0" applyFont="1" applyAlignment="1">
      <alignment horizontal="center" vertical="top" wrapText="1"/>
    </xf>
    <xf numFmtId="0" fontId="1" fillId="0" borderId="0" xfId="0" applyFont="1" applyAlignment="1">
      <alignment vertical="top" wrapText="1"/>
    </xf>
    <xf numFmtId="0" fontId="5" fillId="0" borderId="1"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top"/>
    </xf>
    <xf numFmtId="0" fontId="4" fillId="0" borderId="0" xfId="0" applyNumberFormat="1" applyFont="1" applyFill="1" applyBorder="1" applyAlignment="1">
      <alignment horizontal="left" wrapText="1"/>
    </xf>
    <xf numFmtId="1" fontId="2" fillId="0" borderId="0" xfId="0" applyNumberFormat="1" applyFont="1" applyBorder="1" applyAlignment="1">
      <alignment horizontal="left" vertical="top"/>
    </xf>
    <xf numFmtId="0" fontId="1" fillId="0" borderId="0" xfId="0" applyFont="1" applyBorder="1" applyAlignment="1">
      <alignment horizontal="left"/>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NumberFormat="1" applyFont="1" applyFill="1" applyBorder="1" applyAlignment="1">
      <alignment horizontal="left" vertical="center" wrapText="1"/>
    </xf>
    <xf numFmtId="0" fontId="4" fillId="0" borderId="0" xfId="0" applyFont="1" applyBorder="1" applyAlignment="1">
      <alignment horizontal="left" vertical="top" wrapText="1"/>
    </xf>
    <xf numFmtId="0" fontId="9" fillId="0" borderId="0" xfId="0" applyFont="1" applyBorder="1" applyAlignment="1">
      <alignment vertical="center"/>
    </xf>
    <xf numFmtId="0" fontId="4" fillId="0" borderId="0" xfId="0" applyNumberFormat="1" applyFont="1" applyFill="1" applyBorder="1" applyAlignment="1">
      <alignment horizontal="left" vertical="top" wrapText="1"/>
    </xf>
    <xf numFmtId="0" fontId="2" fillId="0" borderId="0" xfId="0" applyFont="1" applyAlignment="1">
      <alignment vertical="top" wrapText="1"/>
    </xf>
    <xf numFmtId="0" fontId="4" fillId="0" borderId="0" xfId="0" applyFont="1" applyFill="1" applyBorder="1" applyAlignment="1">
      <alignment horizontal="left" vertical="top"/>
    </xf>
    <xf numFmtId="0" fontId="5" fillId="0" borderId="0" xfId="0" applyFont="1" applyBorder="1" applyAlignment="1">
      <alignment horizontal="left" vertical="top"/>
    </xf>
    <xf numFmtId="0" fontId="0" fillId="0" borderId="0" xfId="0" applyAlignment="1">
      <alignment/>
    </xf>
    <xf numFmtId="0" fontId="9" fillId="0" borderId="0" xfId="0" applyFont="1" applyBorder="1" applyAlignment="1">
      <alignment/>
    </xf>
    <xf numFmtId="168" fontId="2" fillId="0" borderId="0" xfId="0" applyNumberFormat="1" applyFont="1" applyBorder="1" applyAlignment="1">
      <alignment wrapText="1"/>
    </xf>
    <xf numFmtId="0" fontId="4" fillId="0" borderId="0" xfId="0" applyFont="1" applyFill="1" applyBorder="1" applyAlignment="1">
      <alignment horizontal="left" wrapText="1"/>
    </xf>
    <xf numFmtId="0" fontId="5"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4" fillId="0" borderId="0" xfId="0" applyFont="1" applyBorder="1" applyAlignment="1">
      <alignment horizontal="left" vertical="top"/>
    </xf>
    <xf numFmtId="168" fontId="2" fillId="0" borderId="0" xfId="0" applyNumberFormat="1" applyFont="1" applyBorder="1" applyAlignment="1">
      <alignment vertical="top"/>
    </xf>
    <xf numFmtId="0" fontId="2" fillId="0" borderId="0" xfId="0" applyFont="1" applyFill="1" applyBorder="1" applyAlignment="1">
      <alignment horizontal="left" vertical="top"/>
    </xf>
    <xf numFmtId="0" fontId="4" fillId="0" borderId="0" xfId="0" applyFont="1" applyAlignment="1">
      <alignment horizontal="left" vertical="top"/>
    </xf>
    <xf numFmtId="168" fontId="2" fillId="0" borderId="0" xfId="0" applyNumberFormat="1" applyFont="1" applyBorder="1" applyAlignment="1">
      <alignment vertical="top" wrapText="1"/>
    </xf>
    <xf numFmtId="0" fontId="9" fillId="0" borderId="0" xfId="0" applyFont="1" applyBorder="1" applyAlignment="1">
      <alignment vertical="top"/>
    </xf>
    <xf numFmtId="0" fontId="4" fillId="0" borderId="0" xfId="0" applyFont="1" applyBorder="1" applyAlignment="1">
      <alignment vertical="top"/>
    </xf>
    <xf numFmtId="0" fontId="4" fillId="0" borderId="0" xfId="0" applyFont="1" applyAlignment="1">
      <alignment vertical="top" wrapText="1"/>
    </xf>
    <xf numFmtId="168" fontId="2" fillId="0" borderId="2" xfId="0" applyNumberFormat="1" applyFont="1" applyBorder="1" applyAlignment="1">
      <alignment horizontal="left" vertical="center" wrapText="1"/>
    </xf>
    <xf numFmtId="0" fontId="4" fillId="0" borderId="2" xfId="0" applyFont="1" applyFill="1" applyBorder="1" applyAlignment="1">
      <alignment horizontal="left" vertical="center" wrapText="1"/>
    </xf>
    <xf numFmtId="0" fontId="9" fillId="0" borderId="2" xfId="0" applyFont="1" applyBorder="1" applyAlignment="1">
      <alignment/>
    </xf>
    <xf numFmtId="0" fontId="9" fillId="0" borderId="0" xfId="0" applyFont="1" applyBorder="1" applyAlignment="1">
      <alignment horizontal="left" vertical="top"/>
    </xf>
    <xf numFmtId="0" fontId="8" fillId="0" borderId="2" xfId="0" applyFont="1" applyFill="1" applyBorder="1" applyAlignment="1">
      <alignment horizontal="left" vertical="center"/>
    </xf>
    <xf numFmtId="0" fontId="4" fillId="2" borderId="0" xfId="0" applyFont="1" applyFill="1" applyBorder="1" applyAlignment="1">
      <alignment horizontal="center" vertical="top"/>
    </xf>
    <xf numFmtId="0" fontId="4" fillId="2" borderId="3" xfId="0" applyFont="1" applyFill="1" applyBorder="1" applyAlignment="1">
      <alignment horizontal="center" vertical="top"/>
    </xf>
    <xf numFmtId="1" fontId="19" fillId="3" borderId="0" xfId="0" applyNumberFormat="1" applyFont="1" applyFill="1" applyBorder="1" applyAlignment="1">
      <alignment horizontal="left" vertical="top"/>
    </xf>
    <xf numFmtId="1" fontId="2" fillId="0" borderId="0" xfId="0" applyNumberFormat="1" applyFont="1" applyBorder="1" applyAlignment="1">
      <alignment horizontal="left" wrapText="1"/>
    </xf>
    <xf numFmtId="0" fontId="18" fillId="4" borderId="0" xfId="0" applyFont="1" applyFill="1" applyAlignment="1">
      <alignment vertical="top"/>
    </xf>
    <xf numFmtId="0" fontId="18" fillId="4" borderId="0" xfId="0" applyFont="1" applyFill="1" applyBorder="1" applyAlignment="1">
      <alignment vertical="top"/>
    </xf>
    <xf numFmtId="0" fontId="20" fillId="4" borderId="0" xfId="0" applyFont="1" applyFill="1" applyBorder="1" applyAlignment="1">
      <alignment/>
    </xf>
    <xf numFmtId="0" fontId="21" fillId="0" borderId="0" xfId="0" applyFont="1" applyBorder="1" applyAlignment="1">
      <alignment/>
    </xf>
    <xf numFmtId="0" fontId="2" fillId="2" borderId="0" xfId="0" applyFont="1" applyFill="1" applyBorder="1" applyAlignment="1">
      <alignment horizontal="center" wrapText="1"/>
    </xf>
    <xf numFmtId="0" fontId="2" fillId="2" borderId="3" xfId="0" applyFont="1" applyFill="1" applyBorder="1" applyAlignment="1">
      <alignment horizontal="center" wrapText="1"/>
    </xf>
    <xf numFmtId="0" fontId="23" fillId="0" borderId="0" xfId="0" applyNumberFormat="1" applyFont="1" applyFill="1" applyBorder="1" applyAlignment="1">
      <alignment horizontal="center" vertical="top" wrapText="1"/>
    </xf>
    <xf numFmtId="0" fontId="24" fillId="0" borderId="2" xfId="0" applyFont="1" applyFill="1" applyBorder="1" applyAlignment="1">
      <alignment horizontal="left" vertical="center" wrapText="1"/>
    </xf>
    <xf numFmtId="0" fontId="24" fillId="0" borderId="0" xfId="0" applyFont="1" applyFill="1" applyBorder="1" applyAlignment="1">
      <alignment wrapText="1"/>
    </xf>
    <xf numFmtId="0" fontId="4" fillId="0" borderId="0" xfId="0" applyFont="1" applyBorder="1" applyAlignment="1">
      <alignmen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left" vertical="top" wrapText="1"/>
    </xf>
    <xf numFmtId="0" fontId="24" fillId="0" borderId="0" xfId="0" applyFont="1" applyAlignment="1">
      <alignment horizontal="left" vertical="top" wrapText="1"/>
    </xf>
    <xf numFmtId="0" fontId="24" fillId="0" borderId="0" xfId="0" applyNumberFormat="1" applyFont="1" applyFill="1" applyBorder="1" applyAlignment="1">
      <alignment horizontal="left" vertical="top" wrapText="1"/>
    </xf>
    <xf numFmtId="0" fontId="24" fillId="0" borderId="0" xfId="0" applyNumberFormat="1" applyFont="1" applyFill="1" applyBorder="1" applyAlignment="1">
      <alignment horizontal="left" wrapText="1"/>
    </xf>
    <xf numFmtId="0" fontId="25" fillId="0" borderId="0" xfId="0" applyFont="1" applyBorder="1" applyAlignment="1">
      <alignment horizontal="left" vertical="top" wrapText="1"/>
    </xf>
    <xf numFmtId="0" fontId="25" fillId="0" borderId="0" xfId="0" applyFont="1" applyBorder="1" applyAlignment="1">
      <alignment horizontal="left" vertical="top"/>
    </xf>
    <xf numFmtId="0" fontId="24" fillId="0" borderId="0" xfId="0" applyFont="1" applyFill="1" applyBorder="1" applyAlignment="1">
      <alignment horizontal="left" vertical="top" wrapText="1"/>
    </xf>
    <xf numFmtId="0" fontId="1" fillId="2" borderId="3" xfId="0" applyFont="1" applyFill="1" applyBorder="1" applyAlignment="1">
      <alignment horizontal="center" vertical="center" wrapText="1"/>
    </xf>
    <xf numFmtId="0" fontId="22" fillId="0" borderId="3" xfId="0" applyFont="1" applyBorder="1" applyAlignment="1">
      <alignment vertical="center"/>
    </xf>
    <xf numFmtId="0" fontId="1" fillId="2" borderId="0" xfId="0" applyFont="1" applyFill="1" applyBorder="1" applyAlignment="1">
      <alignment horizontal="center" vertical="center" wrapText="1"/>
    </xf>
    <xf numFmtId="0" fontId="22"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Border="1" applyAlignment="1">
      <alignment vertical="top" wrapText="1"/>
    </xf>
    <xf numFmtId="0" fontId="5" fillId="0"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2" fillId="0" borderId="0" xfId="0" applyFont="1" applyBorder="1" applyAlignment="1">
      <alignment horizontal="left" vertical="top"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 fillId="0" borderId="0" xfId="0" applyFont="1" applyAlignment="1">
      <alignment vertical="top" wrapText="1"/>
    </xf>
    <xf numFmtId="0" fontId="4" fillId="0" borderId="0" xfId="0" applyFont="1" applyAlignment="1">
      <alignment horizontal="left" vertical="top" wrapText="1"/>
    </xf>
    <xf numFmtId="0" fontId="2" fillId="0" borderId="0" xfId="0" applyNumberFormat="1" applyFont="1" applyFill="1" applyBorder="1" applyAlignment="1">
      <alignment horizontal="left" vertical="top" wrapText="1"/>
    </xf>
    <xf numFmtId="0" fontId="3"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12" fillId="0" borderId="0" xfId="0" applyNumberFormat="1" applyFont="1" applyBorder="1"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O1094"/>
  <sheetViews>
    <sheetView showGridLines="0" tabSelected="1" workbookViewId="0" topLeftCell="A208">
      <selection activeCell="K217" sqref="J217:K217"/>
    </sheetView>
  </sheetViews>
  <sheetFormatPr defaultColWidth="9.140625" defaultRowHeight="27.75" customHeight="1"/>
  <cols>
    <col min="1" max="1" width="3.421875" style="6" customWidth="1"/>
    <col min="2" max="2" width="11.00390625" style="42" customWidth="1"/>
    <col min="3" max="3" width="24.00390625" style="4" customWidth="1"/>
    <col min="4" max="4" width="5.00390625" style="6" customWidth="1"/>
    <col min="5" max="5" width="24.8515625" style="1" customWidth="1"/>
    <col min="6" max="6" width="34.8515625" style="4" customWidth="1"/>
    <col min="7" max="7" width="6.140625" style="4" customWidth="1"/>
    <col min="8" max="8" width="9.140625" style="26" customWidth="1"/>
    <col min="9" max="16384" width="9.140625" style="4" customWidth="1"/>
  </cols>
  <sheetData>
    <row r="1" ht="8.25" customHeight="1"/>
    <row r="2" spans="1:9" s="30" customFormat="1" ht="69.75" customHeight="1">
      <c r="A2" s="35"/>
      <c r="B2" s="90" t="s">
        <v>4</v>
      </c>
      <c r="C2" s="91"/>
      <c r="D2" s="91"/>
      <c r="E2" s="91"/>
      <c r="F2" s="91"/>
      <c r="G2" s="29"/>
      <c r="H2" s="29"/>
      <c r="I2" s="29"/>
    </row>
    <row r="3" spans="1:9" s="30" customFormat="1" ht="42" customHeight="1">
      <c r="A3" s="35"/>
      <c r="B3" s="90" t="s">
        <v>418</v>
      </c>
      <c r="C3" s="91"/>
      <c r="D3" s="91"/>
      <c r="E3" s="91"/>
      <c r="F3" s="91"/>
      <c r="G3" s="29"/>
      <c r="H3" s="29"/>
      <c r="I3" s="29"/>
    </row>
    <row r="4" spans="1:9" s="24" customFormat="1" ht="67.5" customHeight="1">
      <c r="A4" s="35"/>
      <c r="B4" s="90" t="s">
        <v>419</v>
      </c>
      <c r="C4" s="91"/>
      <c r="D4" s="91"/>
      <c r="E4" s="91"/>
      <c r="F4" s="91"/>
      <c r="G4" s="29"/>
      <c r="H4" s="29"/>
      <c r="I4" s="29"/>
    </row>
    <row r="5" spans="1:9" s="24" customFormat="1" ht="40.5" customHeight="1">
      <c r="A5" s="35"/>
      <c r="B5" s="90" t="s">
        <v>420</v>
      </c>
      <c r="C5" s="91"/>
      <c r="D5" s="91"/>
      <c r="E5" s="91"/>
      <c r="F5" s="91"/>
      <c r="G5" s="29"/>
      <c r="H5" s="29"/>
      <c r="I5" s="29"/>
    </row>
    <row r="6" spans="1:9" s="24" customFormat="1" ht="78.75" customHeight="1">
      <c r="A6" s="35"/>
      <c r="B6" s="90" t="s">
        <v>421</v>
      </c>
      <c r="C6" s="92"/>
      <c r="D6" s="92"/>
      <c r="E6" s="92"/>
      <c r="F6" s="92"/>
      <c r="G6" s="29"/>
      <c r="H6" s="29"/>
      <c r="I6" s="29"/>
    </row>
    <row r="7" spans="1:9" s="24" customFormat="1" ht="78" customHeight="1">
      <c r="A7" s="35"/>
      <c r="B7" s="90" t="s">
        <v>422</v>
      </c>
      <c r="C7" s="92"/>
      <c r="D7" s="92"/>
      <c r="E7" s="92"/>
      <c r="F7" s="92"/>
      <c r="G7" s="29"/>
      <c r="H7" s="29"/>
      <c r="I7" s="29"/>
    </row>
    <row r="8" spans="1:13" s="24" customFormat="1" ht="105" customHeight="1">
      <c r="A8" s="35"/>
      <c r="B8" s="90" t="s">
        <v>424</v>
      </c>
      <c r="C8" s="92"/>
      <c r="D8" s="92"/>
      <c r="E8" s="92"/>
      <c r="F8" s="92"/>
      <c r="G8" s="29"/>
      <c r="H8" s="29"/>
      <c r="I8" s="29"/>
      <c r="J8" s="29"/>
      <c r="K8" s="73" t="s">
        <v>450</v>
      </c>
      <c r="L8" s="71" t="s">
        <v>451</v>
      </c>
      <c r="M8" s="73" t="s">
        <v>452</v>
      </c>
    </row>
    <row r="9" spans="1:14" s="45" customFormat="1" ht="23.25" customHeight="1">
      <c r="A9" s="47"/>
      <c r="B9" s="43"/>
      <c r="C9" s="44" t="s">
        <v>351</v>
      </c>
      <c r="D9" s="59"/>
      <c r="E9" s="44" t="s">
        <v>352</v>
      </c>
      <c r="F9" s="44" t="s">
        <v>353</v>
      </c>
      <c r="K9" s="74"/>
      <c r="L9" s="72"/>
      <c r="M9" s="74"/>
      <c r="N9" s="30"/>
    </row>
    <row r="10" spans="1:13" s="30" customFormat="1" ht="20.25" customHeight="1">
      <c r="A10" s="37"/>
      <c r="B10" s="39"/>
      <c r="C10" s="32"/>
      <c r="D10" s="60"/>
      <c r="E10" s="32"/>
      <c r="F10" s="32"/>
      <c r="G10" s="31"/>
      <c r="H10" s="51"/>
      <c r="I10" s="51"/>
      <c r="J10" s="51"/>
      <c r="K10" s="56"/>
      <c r="L10" s="57"/>
      <c r="M10" s="56"/>
    </row>
    <row r="11" spans="1:14" s="30" customFormat="1" ht="28.5" customHeight="1">
      <c r="A11" s="37"/>
      <c r="B11" s="39"/>
      <c r="C11" s="78" t="s">
        <v>5</v>
      </c>
      <c r="D11" s="78"/>
      <c r="E11" s="79"/>
      <c r="F11" s="79"/>
      <c r="G11" s="36"/>
      <c r="H11" s="18"/>
      <c r="I11" s="18"/>
      <c r="J11" s="18"/>
      <c r="K11" s="48">
        <v>25</v>
      </c>
      <c r="L11" s="49">
        <v>14</v>
      </c>
      <c r="M11" s="48">
        <v>16</v>
      </c>
      <c r="N11" s="46"/>
    </row>
    <row r="12" spans="1:15" s="30" customFormat="1" ht="24" customHeight="1">
      <c r="A12" s="35">
        <v>1</v>
      </c>
      <c r="B12" s="36" t="str">
        <f>IF(ISBLANK(G12),"",ABS(ROUND(G12,0))&amp;" "&amp;H12)</f>
        <v>398 B.C.</v>
      </c>
      <c r="C12" s="15" t="s">
        <v>354</v>
      </c>
      <c r="D12" s="61"/>
      <c r="E12" s="15" t="s">
        <v>355</v>
      </c>
      <c r="F12" s="77" t="s">
        <v>395</v>
      </c>
      <c r="G12" s="36">
        <f>IF(K12=0,J13-Generation_Length,J13-K12)</f>
        <v>-398</v>
      </c>
      <c r="H12" s="18" t="str">
        <f>IF(ISBLANK(G12),"",IF(G12&lt;0,"B.C.","A.D."))</f>
        <v>B.C.</v>
      </c>
      <c r="I12" s="18"/>
      <c r="J12" s="50">
        <f aca="true" t="shared" si="0" ref="J12:J75">IF(ISBLANK(G12),J13,G12)</f>
        <v>-398</v>
      </c>
      <c r="K12" s="52">
        <f aca="true" t="shared" si="1" ref="K12:K43">IF(SUM(L12:M12)=0,Generation_Length,SUM(L12:M12))</f>
        <v>25</v>
      </c>
      <c r="L12" s="53">
        <f aca="true" t="shared" si="2" ref="L12:L43">IF(D12="Ho'I",Hoi_Generation_Length,0)</f>
        <v>0</v>
      </c>
      <c r="M12" s="53">
        <f aca="true" t="shared" si="3" ref="M12:M43">IF(D12="Pi'o",Pio_Generation_Length,0)</f>
        <v>0</v>
      </c>
      <c r="N12" s="54"/>
      <c r="O12" s="55" t="s">
        <v>449</v>
      </c>
    </row>
    <row r="13" spans="1:14" s="30" customFormat="1" ht="24" customHeight="1">
      <c r="A13" s="35"/>
      <c r="B13" s="40"/>
      <c r="C13" s="15" t="s">
        <v>185</v>
      </c>
      <c r="D13" s="61"/>
      <c r="E13" s="15"/>
      <c r="F13" s="77"/>
      <c r="G13" s="36"/>
      <c r="H13" s="18"/>
      <c r="I13" s="18"/>
      <c r="J13" s="50">
        <f t="shared" si="0"/>
        <v>-373</v>
      </c>
      <c r="K13" s="52">
        <f t="shared" si="1"/>
        <v>25</v>
      </c>
      <c r="L13" s="53">
        <f t="shared" si="2"/>
        <v>0</v>
      </c>
      <c r="M13" s="53">
        <f t="shared" si="3"/>
        <v>0</v>
      </c>
      <c r="N13" s="54"/>
    </row>
    <row r="14" spans="1:14" s="30" customFormat="1" ht="24" customHeight="1">
      <c r="A14" s="35"/>
      <c r="B14" s="40"/>
      <c r="C14" s="15" t="s">
        <v>356</v>
      </c>
      <c r="D14" s="61"/>
      <c r="E14" s="15"/>
      <c r="F14" s="15"/>
      <c r="G14" s="36"/>
      <c r="H14" s="18"/>
      <c r="I14" s="18"/>
      <c r="J14" s="50">
        <f t="shared" si="0"/>
        <v>-373</v>
      </c>
      <c r="K14" s="52">
        <f t="shared" si="1"/>
        <v>25</v>
      </c>
      <c r="L14" s="53">
        <f t="shared" si="2"/>
        <v>0</v>
      </c>
      <c r="M14" s="53">
        <f t="shared" si="3"/>
        <v>0</v>
      </c>
      <c r="N14" s="54"/>
    </row>
    <row r="15" spans="1:14" s="30" customFormat="1" ht="29.25" customHeight="1">
      <c r="A15" s="35"/>
      <c r="B15" s="36">
        <f aca="true" t="shared" si="4" ref="B15:B40">IF(ISBLANK(G15),"",ABS(ROUND(G15,0))&amp;" "&amp;H15)</f>
      </c>
      <c r="C15" s="15" t="s">
        <v>357</v>
      </c>
      <c r="D15" s="61"/>
      <c r="E15" s="15"/>
      <c r="F15" s="15"/>
      <c r="G15" s="36"/>
      <c r="H15" s="18"/>
      <c r="I15" s="18"/>
      <c r="J15" s="50">
        <f t="shared" si="0"/>
        <v>-373</v>
      </c>
      <c r="K15" s="52">
        <f t="shared" si="1"/>
        <v>25</v>
      </c>
      <c r="L15" s="53">
        <f t="shared" si="2"/>
        <v>0</v>
      </c>
      <c r="M15" s="53">
        <f t="shared" si="3"/>
        <v>0</v>
      </c>
      <c r="N15" s="54"/>
    </row>
    <row r="16" spans="1:14" s="30" customFormat="1" ht="37.5" customHeight="1">
      <c r="A16" s="35">
        <v>2</v>
      </c>
      <c r="B16" s="36" t="str">
        <f t="shared" si="4"/>
        <v>373 B.C.</v>
      </c>
      <c r="C16" s="15" t="s">
        <v>395</v>
      </c>
      <c r="D16" s="61"/>
      <c r="E16" s="15" t="s">
        <v>358</v>
      </c>
      <c r="F16" s="15" t="s">
        <v>178</v>
      </c>
      <c r="G16" s="36">
        <f aca="true" t="shared" si="5" ref="G16:G40">IF(K16=0,J17-Generation_Length,J17-K16)</f>
        <v>-373</v>
      </c>
      <c r="H16" s="18" t="str">
        <f aca="true" t="shared" si="6" ref="H16:H75">IF(ISBLANK(G16),"",IF(G16&lt;0,"B.C.","A.D."))</f>
        <v>B.C.</v>
      </c>
      <c r="I16" s="18"/>
      <c r="J16" s="50">
        <f t="shared" si="0"/>
        <v>-373</v>
      </c>
      <c r="K16" s="52">
        <f t="shared" si="1"/>
        <v>25</v>
      </c>
      <c r="L16" s="53">
        <f t="shared" si="2"/>
        <v>0</v>
      </c>
      <c r="M16" s="53">
        <f t="shared" si="3"/>
        <v>0</v>
      </c>
      <c r="N16" s="54"/>
    </row>
    <row r="17" spans="1:14" s="30" customFormat="1" ht="37.5" customHeight="1">
      <c r="A17" s="35">
        <v>3</v>
      </c>
      <c r="B17" s="36" t="str">
        <f t="shared" si="4"/>
        <v>348 B.C.</v>
      </c>
      <c r="C17" s="15" t="s">
        <v>178</v>
      </c>
      <c r="D17" s="61"/>
      <c r="E17" s="15" t="s">
        <v>359</v>
      </c>
      <c r="F17" s="15" t="s">
        <v>396</v>
      </c>
      <c r="G17" s="36">
        <f t="shared" si="5"/>
        <v>-348</v>
      </c>
      <c r="H17" s="18" t="str">
        <f t="shared" si="6"/>
        <v>B.C.</v>
      </c>
      <c r="I17" s="18"/>
      <c r="J17" s="50">
        <f t="shared" si="0"/>
        <v>-348</v>
      </c>
      <c r="K17" s="52">
        <f t="shared" si="1"/>
        <v>25</v>
      </c>
      <c r="L17" s="53">
        <f t="shared" si="2"/>
        <v>0</v>
      </c>
      <c r="M17" s="53">
        <f t="shared" si="3"/>
        <v>0</v>
      </c>
      <c r="N17" s="54"/>
    </row>
    <row r="18" spans="1:14" s="30" customFormat="1" ht="42" customHeight="1">
      <c r="A18" s="35">
        <f>A17+1</f>
        <v>4</v>
      </c>
      <c r="B18" s="36" t="str">
        <f t="shared" si="4"/>
        <v>323 B.C.</v>
      </c>
      <c r="C18" s="15" t="s">
        <v>398</v>
      </c>
      <c r="D18" s="61"/>
      <c r="E18" s="15" t="s">
        <v>397</v>
      </c>
      <c r="F18" s="15" t="s">
        <v>394</v>
      </c>
      <c r="G18" s="36">
        <f t="shared" si="5"/>
        <v>-323</v>
      </c>
      <c r="H18" s="18" t="str">
        <f t="shared" si="6"/>
        <v>B.C.</v>
      </c>
      <c r="I18" s="18"/>
      <c r="J18" s="50">
        <f t="shared" si="0"/>
        <v>-323</v>
      </c>
      <c r="K18" s="52">
        <f t="shared" si="1"/>
        <v>25</v>
      </c>
      <c r="L18" s="53">
        <f t="shared" si="2"/>
        <v>0</v>
      </c>
      <c r="M18" s="53">
        <f t="shared" si="3"/>
        <v>0</v>
      </c>
      <c r="N18" s="54"/>
    </row>
    <row r="19" spans="1:14" s="30" customFormat="1" ht="27.75" customHeight="1">
      <c r="A19" s="35">
        <f aca="true" t="shared" si="7" ref="A19:A40">A18+1</f>
        <v>5</v>
      </c>
      <c r="B19" s="36" t="str">
        <f t="shared" si="4"/>
        <v>298 B.C.</v>
      </c>
      <c r="C19" s="15" t="s">
        <v>394</v>
      </c>
      <c r="D19" s="61"/>
      <c r="E19" s="15" t="s">
        <v>360</v>
      </c>
      <c r="F19" s="15" t="s">
        <v>184</v>
      </c>
      <c r="G19" s="36">
        <f t="shared" si="5"/>
        <v>-298</v>
      </c>
      <c r="H19" s="18" t="str">
        <f t="shared" si="6"/>
        <v>B.C.</v>
      </c>
      <c r="I19" s="18"/>
      <c r="J19" s="50">
        <f t="shared" si="0"/>
        <v>-298</v>
      </c>
      <c r="K19" s="52">
        <f t="shared" si="1"/>
        <v>25</v>
      </c>
      <c r="L19" s="53">
        <f t="shared" si="2"/>
        <v>0</v>
      </c>
      <c r="M19" s="53">
        <f t="shared" si="3"/>
        <v>0</v>
      </c>
      <c r="N19" s="54"/>
    </row>
    <row r="20" spans="1:14" s="30" customFormat="1" ht="38.25" customHeight="1">
      <c r="A20" s="35">
        <f t="shared" si="7"/>
        <v>6</v>
      </c>
      <c r="B20" s="36" t="str">
        <f t="shared" si="4"/>
        <v>273 B.C.</v>
      </c>
      <c r="C20" s="15" t="s">
        <v>184</v>
      </c>
      <c r="D20" s="61"/>
      <c r="E20" s="15" t="s">
        <v>399</v>
      </c>
      <c r="F20" s="15" t="s">
        <v>179</v>
      </c>
      <c r="G20" s="36">
        <f t="shared" si="5"/>
        <v>-273</v>
      </c>
      <c r="H20" s="18" t="str">
        <f t="shared" si="6"/>
        <v>B.C.</v>
      </c>
      <c r="I20" s="18"/>
      <c r="J20" s="50">
        <f t="shared" si="0"/>
        <v>-273</v>
      </c>
      <c r="K20" s="52">
        <f t="shared" si="1"/>
        <v>25</v>
      </c>
      <c r="L20" s="53">
        <f t="shared" si="2"/>
        <v>0</v>
      </c>
      <c r="M20" s="53">
        <f t="shared" si="3"/>
        <v>0</v>
      </c>
      <c r="N20" s="54"/>
    </row>
    <row r="21" spans="1:14" s="30" customFormat="1" ht="30.75" customHeight="1">
      <c r="A21" s="35">
        <f t="shared" si="7"/>
        <v>7</v>
      </c>
      <c r="B21" s="36" t="str">
        <f t="shared" si="4"/>
        <v>248 B.C.</v>
      </c>
      <c r="C21" s="15" t="s">
        <v>179</v>
      </c>
      <c r="D21" s="61"/>
      <c r="E21" s="15" t="s">
        <v>361</v>
      </c>
      <c r="F21" s="15" t="s">
        <v>362</v>
      </c>
      <c r="G21" s="36">
        <f t="shared" si="5"/>
        <v>-248</v>
      </c>
      <c r="H21" s="18" t="str">
        <f t="shared" si="6"/>
        <v>B.C.</v>
      </c>
      <c r="I21" s="18"/>
      <c r="J21" s="50">
        <f t="shared" si="0"/>
        <v>-248</v>
      </c>
      <c r="K21" s="52">
        <f t="shared" si="1"/>
        <v>25</v>
      </c>
      <c r="L21" s="53">
        <f t="shared" si="2"/>
        <v>0</v>
      </c>
      <c r="M21" s="53">
        <f t="shared" si="3"/>
        <v>0</v>
      </c>
      <c r="N21" s="54"/>
    </row>
    <row r="22" spans="1:14" s="30" customFormat="1" ht="29.25" customHeight="1">
      <c r="A22" s="35">
        <f t="shared" si="7"/>
        <v>8</v>
      </c>
      <c r="B22" s="36" t="str">
        <f t="shared" si="4"/>
        <v>223 B.C.</v>
      </c>
      <c r="C22" s="15" t="s">
        <v>362</v>
      </c>
      <c r="D22" s="61"/>
      <c r="E22" s="15" t="s">
        <v>180</v>
      </c>
      <c r="F22" s="15" t="s">
        <v>363</v>
      </c>
      <c r="G22" s="36">
        <f t="shared" si="5"/>
        <v>-223</v>
      </c>
      <c r="H22" s="18" t="str">
        <f t="shared" si="6"/>
        <v>B.C.</v>
      </c>
      <c r="I22" s="18"/>
      <c r="J22" s="50">
        <f t="shared" si="0"/>
        <v>-223</v>
      </c>
      <c r="K22" s="52">
        <f t="shared" si="1"/>
        <v>25</v>
      </c>
      <c r="L22" s="53">
        <f t="shared" si="2"/>
        <v>0</v>
      </c>
      <c r="M22" s="53">
        <f t="shared" si="3"/>
        <v>0</v>
      </c>
      <c r="N22" s="54"/>
    </row>
    <row r="23" spans="1:14" s="30" customFormat="1" ht="32.25" customHeight="1">
      <c r="A23" s="35">
        <f t="shared" si="7"/>
        <v>9</v>
      </c>
      <c r="B23" s="36" t="str">
        <f t="shared" si="4"/>
        <v>198 B.C.</v>
      </c>
      <c r="C23" s="15" t="s">
        <v>363</v>
      </c>
      <c r="D23" s="61"/>
      <c r="E23" s="15" t="s">
        <v>364</v>
      </c>
      <c r="F23" s="15" t="s">
        <v>365</v>
      </c>
      <c r="G23" s="36">
        <f t="shared" si="5"/>
        <v>-198</v>
      </c>
      <c r="H23" s="18" t="str">
        <f t="shared" si="6"/>
        <v>B.C.</v>
      </c>
      <c r="I23" s="18"/>
      <c r="J23" s="50">
        <f t="shared" si="0"/>
        <v>-198</v>
      </c>
      <c r="K23" s="52">
        <f t="shared" si="1"/>
        <v>25</v>
      </c>
      <c r="L23" s="53">
        <f t="shared" si="2"/>
        <v>0</v>
      </c>
      <c r="M23" s="53">
        <f t="shared" si="3"/>
        <v>0</v>
      </c>
      <c r="N23" s="54"/>
    </row>
    <row r="24" spans="1:14" s="30" customFormat="1" ht="30" customHeight="1">
      <c r="A24" s="35">
        <f t="shared" si="7"/>
        <v>10</v>
      </c>
      <c r="B24" s="36" t="str">
        <f t="shared" si="4"/>
        <v>173 B.C.</v>
      </c>
      <c r="C24" s="15" t="s">
        <v>365</v>
      </c>
      <c r="D24" s="61"/>
      <c r="E24" s="15" t="s">
        <v>366</v>
      </c>
      <c r="F24" s="15" t="s">
        <v>367</v>
      </c>
      <c r="G24" s="36">
        <f t="shared" si="5"/>
        <v>-173</v>
      </c>
      <c r="H24" s="18" t="str">
        <f t="shared" si="6"/>
        <v>B.C.</v>
      </c>
      <c r="I24" s="18"/>
      <c r="J24" s="50">
        <f t="shared" si="0"/>
        <v>-173</v>
      </c>
      <c r="K24" s="52">
        <f t="shared" si="1"/>
        <v>25</v>
      </c>
      <c r="L24" s="53">
        <f t="shared" si="2"/>
        <v>0</v>
      </c>
      <c r="M24" s="53">
        <f t="shared" si="3"/>
        <v>0</v>
      </c>
      <c r="N24" s="54"/>
    </row>
    <row r="25" spans="1:14" s="30" customFormat="1" ht="37.5" customHeight="1">
      <c r="A25" s="35">
        <f t="shared" si="7"/>
        <v>11</v>
      </c>
      <c r="B25" s="36" t="str">
        <f t="shared" si="4"/>
        <v>148 B.C.</v>
      </c>
      <c r="C25" s="15" t="s">
        <v>367</v>
      </c>
      <c r="D25" s="61"/>
      <c r="E25" s="15" t="s">
        <v>368</v>
      </c>
      <c r="F25" s="15" t="s">
        <v>400</v>
      </c>
      <c r="G25" s="36">
        <f t="shared" si="5"/>
        <v>-148</v>
      </c>
      <c r="H25" s="18" t="str">
        <f t="shared" si="6"/>
        <v>B.C.</v>
      </c>
      <c r="I25" s="18"/>
      <c r="J25" s="50">
        <f t="shared" si="0"/>
        <v>-148</v>
      </c>
      <c r="K25" s="52">
        <f t="shared" si="1"/>
        <v>25</v>
      </c>
      <c r="L25" s="53">
        <f t="shared" si="2"/>
        <v>0</v>
      </c>
      <c r="M25" s="53">
        <f t="shared" si="3"/>
        <v>0</v>
      </c>
      <c r="N25" s="54"/>
    </row>
    <row r="26" spans="1:14" s="30" customFormat="1" ht="38.25" customHeight="1">
      <c r="A26" s="35">
        <f t="shared" si="7"/>
        <v>12</v>
      </c>
      <c r="B26" s="36" t="str">
        <f t="shared" si="4"/>
        <v>123 B.C.</v>
      </c>
      <c r="C26" s="15" t="s">
        <v>181</v>
      </c>
      <c r="D26" s="61"/>
      <c r="E26" s="15" t="s">
        <v>369</v>
      </c>
      <c r="F26" s="15" t="s">
        <v>401</v>
      </c>
      <c r="G26" s="36">
        <f t="shared" si="5"/>
        <v>-123</v>
      </c>
      <c r="H26" s="18" t="str">
        <f t="shared" si="6"/>
        <v>B.C.</v>
      </c>
      <c r="I26" s="18"/>
      <c r="J26" s="50">
        <f t="shared" si="0"/>
        <v>-123</v>
      </c>
      <c r="K26" s="52">
        <f t="shared" si="1"/>
        <v>25</v>
      </c>
      <c r="L26" s="53">
        <f t="shared" si="2"/>
        <v>0</v>
      </c>
      <c r="M26" s="53">
        <f t="shared" si="3"/>
        <v>0</v>
      </c>
      <c r="N26" s="54"/>
    </row>
    <row r="27" spans="1:14" s="30" customFormat="1" ht="29.25" customHeight="1">
      <c r="A27" s="35">
        <f t="shared" si="7"/>
        <v>13</v>
      </c>
      <c r="B27" s="36" t="str">
        <f t="shared" si="4"/>
        <v>98 B.C.</v>
      </c>
      <c r="C27" s="15" t="s">
        <v>182</v>
      </c>
      <c r="D27" s="61"/>
      <c r="E27" s="15" t="s">
        <v>370</v>
      </c>
      <c r="F27" s="15" t="s">
        <v>371</v>
      </c>
      <c r="G27" s="36">
        <f t="shared" si="5"/>
        <v>-98</v>
      </c>
      <c r="H27" s="18" t="str">
        <f t="shared" si="6"/>
        <v>B.C.</v>
      </c>
      <c r="I27" s="18"/>
      <c r="J27" s="50">
        <f t="shared" si="0"/>
        <v>-98</v>
      </c>
      <c r="K27" s="52">
        <f t="shared" si="1"/>
        <v>25</v>
      </c>
      <c r="L27" s="53">
        <f t="shared" si="2"/>
        <v>0</v>
      </c>
      <c r="M27" s="53">
        <f t="shared" si="3"/>
        <v>0</v>
      </c>
      <c r="N27" s="54"/>
    </row>
    <row r="28" spans="1:14" s="30" customFormat="1" ht="36.75" customHeight="1">
      <c r="A28" s="35">
        <f t="shared" si="7"/>
        <v>14</v>
      </c>
      <c r="B28" s="36" t="str">
        <f t="shared" si="4"/>
        <v>73 B.C.</v>
      </c>
      <c r="C28" s="15" t="s">
        <v>371</v>
      </c>
      <c r="D28" s="61"/>
      <c r="E28" s="16" t="s">
        <v>372</v>
      </c>
      <c r="F28" s="15" t="s">
        <v>402</v>
      </c>
      <c r="G28" s="36">
        <f t="shared" si="5"/>
        <v>-73</v>
      </c>
      <c r="H28" s="18" t="str">
        <f t="shared" si="6"/>
        <v>B.C.</v>
      </c>
      <c r="I28" s="18"/>
      <c r="J28" s="50">
        <f t="shared" si="0"/>
        <v>-73</v>
      </c>
      <c r="K28" s="52">
        <f t="shared" si="1"/>
        <v>25</v>
      </c>
      <c r="L28" s="53">
        <f t="shared" si="2"/>
        <v>0</v>
      </c>
      <c r="M28" s="53">
        <f t="shared" si="3"/>
        <v>0</v>
      </c>
      <c r="N28" s="54"/>
    </row>
    <row r="29" spans="1:14" s="30" customFormat="1" ht="37.5" customHeight="1">
      <c r="A29" s="35">
        <f t="shared" si="7"/>
        <v>15</v>
      </c>
      <c r="B29" s="36" t="str">
        <f t="shared" si="4"/>
        <v>48 B.C.</v>
      </c>
      <c r="C29" s="15" t="s">
        <v>402</v>
      </c>
      <c r="D29" s="61"/>
      <c r="E29" s="16" t="s">
        <v>373</v>
      </c>
      <c r="F29" s="15" t="s">
        <v>403</v>
      </c>
      <c r="G29" s="36">
        <f t="shared" si="5"/>
        <v>-48</v>
      </c>
      <c r="H29" s="18" t="str">
        <f t="shared" si="6"/>
        <v>B.C.</v>
      </c>
      <c r="I29" s="18"/>
      <c r="J29" s="50">
        <f t="shared" si="0"/>
        <v>-48</v>
      </c>
      <c r="K29" s="52">
        <f t="shared" si="1"/>
        <v>25</v>
      </c>
      <c r="L29" s="53">
        <f t="shared" si="2"/>
        <v>0</v>
      </c>
      <c r="M29" s="53">
        <f t="shared" si="3"/>
        <v>0</v>
      </c>
      <c r="N29" s="54"/>
    </row>
    <row r="30" spans="1:14" s="30" customFormat="1" ht="34.5" customHeight="1">
      <c r="A30" s="35">
        <f t="shared" si="7"/>
        <v>16</v>
      </c>
      <c r="B30" s="36" t="str">
        <f t="shared" si="4"/>
        <v>23 B.C.</v>
      </c>
      <c r="C30" s="15" t="s">
        <v>403</v>
      </c>
      <c r="D30" s="61"/>
      <c r="E30" s="16" t="s">
        <v>374</v>
      </c>
      <c r="F30" s="15" t="s">
        <v>375</v>
      </c>
      <c r="G30" s="36">
        <f t="shared" si="5"/>
        <v>-23</v>
      </c>
      <c r="H30" s="18" t="str">
        <f t="shared" si="6"/>
        <v>B.C.</v>
      </c>
      <c r="I30" s="18"/>
      <c r="J30" s="50">
        <f t="shared" si="0"/>
        <v>-23</v>
      </c>
      <c r="K30" s="52">
        <f t="shared" si="1"/>
        <v>25</v>
      </c>
      <c r="L30" s="53">
        <f t="shared" si="2"/>
        <v>0</v>
      </c>
      <c r="M30" s="53">
        <f t="shared" si="3"/>
        <v>0</v>
      </c>
      <c r="N30" s="54"/>
    </row>
    <row r="31" spans="1:14" s="30" customFormat="1" ht="39.75" customHeight="1">
      <c r="A31" s="35">
        <f t="shared" si="7"/>
        <v>17</v>
      </c>
      <c r="B31" s="36" t="str">
        <f t="shared" si="4"/>
        <v>2 A.D.</v>
      </c>
      <c r="C31" s="15" t="s">
        <v>376</v>
      </c>
      <c r="D31" s="61"/>
      <c r="E31" s="15" t="s">
        <v>377</v>
      </c>
      <c r="F31" s="15" t="s">
        <v>404</v>
      </c>
      <c r="G31" s="36">
        <f t="shared" si="5"/>
        <v>2</v>
      </c>
      <c r="H31" s="18" t="str">
        <f t="shared" si="6"/>
        <v>A.D.</v>
      </c>
      <c r="I31" s="18"/>
      <c r="J31" s="50">
        <f t="shared" si="0"/>
        <v>2</v>
      </c>
      <c r="K31" s="52">
        <f t="shared" si="1"/>
        <v>25</v>
      </c>
      <c r="L31" s="53">
        <f t="shared" si="2"/>
        <v>0</v>
      </c>
      <c r="M31" s="53">
        <f t="shared" si="3"/>
        <v>0</v>
      </c>
      <c r="N31" s="54"/>
    </row>
    <row r="32" spans="1:14" s="30" customFormat="1" ht="35.25" customHeight="1">
      <c r="A32" s="35">
        <f t="shared" si="7"/>
        <v>18</v>
      </c>
      <c r="B32" s="36" t="str">
        <f t="shared" si="4"/>
        <v>27 A.D.</v>
      </c>
      <c r="C32" s="15" t="s">
        <v>404</v>
      </c>
      <c r="D32" s="61"/>
      <c r="E32" s="15" t="s">
        <v>378</v>
      </c>
      <c r="F32" s="15" t="s">
        <v>379</v>
      </c>
      <c r="G32" s="36">
        <f t="shared" si="5"/>
        <v>27</v>
      </c>
      <c r="H32" s="18" t="str">
        <f t="shared" si="6"/>
        <v>A.D.</v>
      </c>
      <c r="I32" s="18"/>
      <c r="J32" s="50">
        <f t="shared" si="0"/>
        <v>27</v>
      </c>
      <c r="K32" s="52">
        <f t="shared" si="1"/>
        <v>25</v>
      </c>
      <c r="L32" s="53">
        <f t="shared" si="2"/>
        <v>0</v>
      </c>
      <c r="M32" s="53">
        <f t="shared" si="3"/>
        <v>0</v>
      </c>
      <c r="N32" s="54"/>
    </row>
    <row r="33" spans="1:14" s="30" customFormat="1" ht="37.5" customHeight="1">
      <c r="A33" s="35">
        <f t="shared" si="7"/>
        <v>19</v>
      </c>
      <c r="B33" s="36" t="str">
        <f t="shared" si="4"/>
        <v>52 A.D.</v>
      </c>
      <c r="C33" s="15" t="s">
        <v>379</v>
      </c>
      <c r="D33" s="61"/>
      <c r="E33" s="15" t="s">
        <v>380</v>
      </c>
      <c r="F33" s="15" t="s">
        <v>405</v>
      </c>
      <c r="G33" s="36">
        <f t="shared" si="5"/>
        <v>52</v>
      </c>
      <c r="H33" s="18" t="str">
        <f t="shared" si="6"/>
        <v>A.D.</v>
      </c>
      <c r="I33" s="18"/>
      <c r="J33" s="50">
        <f t="shared" si="0"/>
        <v>52</v>
      </c>
      <c r="K33" s="52">
        <f t="shared" si="1"/>
        <v>25</v>
      </c>
      <c r="L33" s="53">
        <f t="shared" si="2"/>
        <v>0</v>
      </c>
      <c r="M33" s="53">
        <f t="shared" si="3"/>
        <v>0</v>
      </c>
      <c r="N33" s="54"/>
    </row>
    <row r="34" spans="1:14" s="30" customFormat="1" ht="35.25" customHeight="1">
      <c r="A34" s="35">
        <f t="shared" si="7"/>
        <v>20</v>
      </c>
      <c r="B34" s="36" t="str">
        <f t="shared" si="4"/>
        <v>77 A.D.</v>
      </c>
      <c r="C34" s="15" t="s">
        <v>405</v>
      </c>
      <c r="D34" s="61"/>
      <c r="E34" s="15" t="s">
        <v>381</v>
      </c>
      <c r="F34" s="15" t="s">
        <v>382</v>
      </c>
      <c r="G34" s="36">
        <f t="shared" si="5"/>
        <v>77</v>
      </c>
      <c r="H34" s="18" t="str">
        <f t="shared" si="6"/>
        <v>A.D.</v>
      </c>
      <c r="I34" s="18"/>
      <c r="J34" s="50">
        <f t="shared" si="0"/>
        <v>77</v>
      </c>
      <c r="K34" s="52">
        <f t="shared" si="1"/>
        <v>25</v>
      </c>
      <c r="L34" s="53">
        <f t="shared" si="2"/>
        <v>0</v>
      </c>
      <c r="M34" s="53">
        <f t="shared" si="3"/>
        <v>0</v>
      </c>
      <c r="N34" s="54"/>
    </row>
    <row r="35" spans="1:14" s="30" customFormat="1" ht="25.5" customHeight="1">
      <c r="A35" s="35">
        <f t="shared" si="7"/>
        <v>21</v>
      </c>
      <c r="B35" s="36" t="str">
        <f t="shared" si="4"/>
        <v>102 A.D.</v>
      </c>
      <c r="C35" s="15" t="s">
        <v>382</v>
      </c>
      <c r="D35" s="61"/>
      <c r="E35" s="15" t="s">
        <v>383</v>
      </c>
      <c r="F35" s="15" t="s">
        <v>384</v>
      </c>
      <c r="G35" s="36">
        <f t="shared" si="5"/>
        <v>102</v>
      </c>
      <c r="H35" s="18" t="str">
        <f t="shared" si="6"/>
        <v>A.D.</v>
      </c>
      <c r="I35" s="18"/>
      <c r="J35" s="50">
        <f t="shared" si="0"/>
        <v>102</v>
      </c>
      <c r="K35" s="52">
        <f t="shared" si="1"/>
        <v>25</v>
      </c>
      <c r="L35" s="53">
        <f t="shared" si="2"/>
        <v>0</v>
      </c>
      <c r="M35" s="53">
        <f t="shared" si="3"/>
        <v>0</v>
      </c>
      <c r="N35" s="54"/>
    </row>
    <row r="36" spans="1:14" s="30" customFormat="1" ht="24" customHeight="1">
      <c r="A36" s="35">
        <f t="shared" si="7"/>
        <v>22</v>
      </c>
      <c r="B36" s="36" t="str">
        <f t="shared" si="4"/>
        <v>127 A.D.</v>
      </c>
      <c r="C36" s="15" t="s">
        <v>384</v>
      </c>
      <c r="D36" s="61"/>
      <c r="E36" s="15" t="s">
        <v>385</v>
      </c>
      <c r="F36" s="15" t="s">
        <v>386</v>
      </c>
      <c r="G36" s="36">
        <f t="shared" si="5"/>
        <v>127</v>
      </c>
      <c r="H36" s="18" t="str">
        <f t="shared" si="6"/>
        <v>A.D.</v>
      </c>
      <c r="I36" s="18"/>
      <c r="J36" s="50">
        <f t="shared" si="0"/>
        <v>127</v>
      </c>
      <c r="K36" s="52">
        <f t="shared" si="1"/>
        <v>25</v>
      </c>
      <c r="L36" s="53">
        <f t="shared" si="2"/>
        <v>0</v>
      </c>
      <c r="M36" s="53">
        <f t="shared" si="3"/>
        <v>0</v>
      </c>
      <c r="N36" s="54"/>
    </row>
    <row r="37" spans="1:14" s="30" customFormat="1" ht="32.25" customHeight="1">
      <c r="A37" s="35">
        <f t="shared" si="7"/>
        <v>23</v>
      </c>
      <c r="B37" s="36" t="str">
        <f t="shared" si="4"/>
        <v>152 A.D.</v>
      </c>
      <c r="C37" s="15" t="s">
        <v>386</v>
      </c>
      <c r="D37" s="61"/>
      <c r="E37" s="15" t="s">
        <v>387</v>
      </c>
      <c r="F37" s="15" t="s">
        <v>406</v>
      </c>
      <c r="G37" s="36">
        <f t="shared" si="5"/>
        <v>152</v>
      </c>
      <c r="H37" s="18" t="str">
        <f t="shared" si="6"/>
        <v>A.D.</v>
      </c>
      <c r="I37" s="18"/>
      <c r="J37" s="50">
        <f t="shared" si="0"/>
        <v>152</v>
      </c>
      <c r="K37" s="52">
        <f t="shared" si="1"/>
        <v>25</v>
      </c>
      <c r="L37" s="53">
        <f t="shared" si="2"/>
        <v>0</v>
      </c>
      <c r="M37" s="53">
        <f t="shared" si="3"/>
        <v>0</v>
      </c>
      <c r="N37" s="54"/>
    </row>
    <row r="38" spans="1:14" s="30" customFormat="1" ht="38.25" customHeight="1">
      <c r="A38" s="35">
        <f t="shared" si="7"/>
        <v>24</v>
      </c>
      <c r="B38" s="36" t="str">
        <f t="shared" si="4"/>
        <v>177 A.D.</v>
      </c>
      <c r="C38" s="15" t="s">
        <v>406</v>
      </c>
      <c r="D38" s="61"/>
      <c r="E38" s="15" t="s">
        <v>388</v>
      </c>
      <c r="F38" s="15" t="s">
        <v>389</v>
      </c>
      <c r="G38" s="36">
        <f t="shared" si="5"/>
        <v>177</v>
      </c>
      <c r="H38" s="18" t="str">
        <f t="shared" si="6"/>
        <v>A.D.</v>
      </c>
      <c r="I38" s="18"/>
      <c r="J38" s="50">
        <f t="shared" si="0"/>
        <v>177</v>
      </c>
      <c r="K38" s="52">
        <f t="shared" si="1"/>
        <v>25</v>
      </c>
      <c r="L38" s="53">
        <f t="shared" si="2"/>
        <v>0</v>
      </c>
      <c r="M38" s="53">
        <f t="shared" si="3"/>
        <v>0</v>
      </c>
      <c r="N38" s="54"/>
    </row>
    <row r="39" spans="1:14" s="30" customFormat="1" ht="30.75" customHeight="1">
      <c r="A39" s="35">
        <f t="shared" si="7"/>
        <v>25</v>
      </c>
      <c r="B39" s="36" t="str">
        <f t="shared" si="4"/>
        <v>202 A.D.</v>
      </c>
      <c r="C39" s="15" t="s">
        <v>389</v>
      </c>
      <c r="D39" s="61"/>
      <c r="E39" s="15" t="s">
        <v>390</v>
      </c>
      <c r="F39" s="15" t="s">
        <v>391</v>
      </c>
      <c r="G39" s="36">
        <f t="shared" si="5"/>
        <v>202</v>
      </c>
      <c r="H39" s="18" t="str">
        <f t="shared" si="6"/>
        <v>A.D.</v>
      </c>
      <c r="I39" s="18"/>
      <c r="J39" s="50">
        <f t="shared" si="0"/>
        <v>202</v>
      </c>
      <c r="K39" s="52">
        <f t="shared" si="1"/>
        <v>25</v>
      </c>
      <c r="L39" s="53">
        <f t="shared" si="2"/>
        <v>0</v>
      </c>
      <c r="M39" s="53">
        <f t="shared" si="3"/>
        <v>0</v>
      </c>
      <c r="N39" s="54"/>
    </row>
    <row r="40" spans="1:14" s="30" customFormat="1" ht="24" customHeight="1">
      <c r="A40" s="35">
        <f t="shared" si="7"/>
        <v>26</v>
      </c>
      <c r="B40" s="36" t="str">
        <f t="shared" si="4"/>
        <v>227 A.D.</v>
      </c>
      <c r="C40" s="15" t="s">
        <v>391</v>
      </c>
      <c r="D40" s="61"/>
      <c r="E40" s="15" t="s">
        <v>392</v>
      </c>
      <c r="F40" s="15" t="s">
        <v>169</v>
      </c>
      <c r="G40" s="36">
        <f t="shared" si="5"/>
        <v>227</v>
      </c>
      <c r="H40" s="18" t="str">
        <f t="shared" si="6"/>
        <v>A.D.</v>
      </c>
      <c r="I40" s="18"/>
      <c r="J40" s="50">
        <f t="shared" si="0"/>
        <v>227</v>
      </c>
      <c r="K40" s="52">
        <f t="shared" si="1"/>
        <v>25</v>
      </c>
      <c r="L40" s="53">
        <f t="shared" si="2"/>
        <v>0</v>
      </c>
      <c r="M40" s="53">
        <f t="shared" si="3"/>
        <v>0</v>
      </c>
      <c r="N40" s="54"/>
    </row>
    <row r="41" spans="1:14" s="30" customFormat="1" ht="18.75" customHeight="1">
      <c r="A41" s="35"/>
      <c r="B41" s="40"/>
      <c r="C41" s="15"/>
      <c r="D41" s="61"/>
      <c r="E41" s="15"/>
      <c r="F41" s="15"/>
      <c r="G41" s="36"/>
      <c r="H41" s="18"/>
      <c r="I41" s="18"/>
      <c r="J41" s="50">
        <f t="shared" si="0"/>
        <v>252</v>
      </c>
      <c r="K41" s="52">
        <f t="shared" si="1"/>
        <v>25</v>
      </c>
      <c r="L41" s="53">
        <f t="shared" si="2"/>
        <v>0</v>
      </c>
      <c r="M41" s="53">
        <f t="shared" si="3"/>
        <v>0</v>
      </c>
      <c r="N41" s="54"/>
    </row>
    <row r="42" spans="1:14" s="30" customFormat="1" ht="18.75" customHeight="1">
      <c r="A42" s="35"/>
      <c r="B42" s="40"/>
      <c r="C42" s="78" t="s">
        <v>63</v>
      </c>
      <c r="D42" s="78"/>
      <c r="E42" s="79"/>
      <c r="F42" s="79"/>
      <c r="G42" s="36"/>
      <c r="H42" s="18">
        <f t="shared" si="6"/>
      </c>
      <c r="I42" s="18"/>
      <c r="J42" s="50">
        <f t="shared" si="0"/>
        <v>252</v>
      </c>
      <c r="K42" s="52">
        <f t="shared" si="1"/>
        <v>25</v>
      </c>
      <c r="L42" s="53">
        <f t="shared" si="2"/>
        <v>0</v>
      </c>
      <c r="M42" s="53">
        <f t="shared" si="3"/>
        <v>0</v>
      </c>
      <c r="N42" s="54"/>
    </row>
    <row r="43" spans="1:14" s="30" customFormat="1" ht="8.25" customHeight="1">
      <c r="A43" s="35"/>
      <c r="B43" s="40"/>
      <c r="C43" s="33"/>
      <c r="D43" s="33"/>
      <c r="E43" s="28"/>
      <c r="F43" s="28"/>
      <c r="G43" s="36"/>
      <c r="H43" s="18"/>
      <c r="I43" s="18"/>
      <c r="J43" s="50">
        <f t="shared" si="0"/>
        <v>252</v>
      </c>
      <c r="K43" s="52">
        <f t="shared" si="1"/>
        <v>25</v>
      </c>
      <c r="L43" s="53">
        <f t="shared" si="2"/>
        <v>0</v>
      </c>
      <c r="M43" s="53">
        <f t="shared" si="3"/>
        <v>0</v>
      </c>
      <c r="N43" s="54"/>
    </row>
    <row r="44" spans="1:14" s="30" customFormat="1" ht="24" customHeight="1">
      <c r="A44" s="35">
        <v>13</v>
      </c>
      <c r="B44" s="36" t="str">
        <f>IF(ISBLANK(G44),"",ABS(ROUND(G44,0))&amp;" "&amp;H44)</f>
        <v>252 A.D.</v>
      </c>
      <c r="C44" s="15" t="s">
        <v>6</v>
      </c>
      <c r="D44" s="62"/>
      <c r="E44" s="15" t="s">
        <v>7</v>
      </c>
      <c r="F44" s="15" t="s">
        <v>8</v>
      </c>
      <c r="G44" s="36">
        <f>IF(K44=0,J45-Generation_Length,J45-K44)</f>
        <v>252</v>
      </c>
      <c r="H44" s="18" t="str">
        <f t="shared" si="6"/>
        <v>A.D.</v>
      </c>
      <c r="I44" s="18"/>
      <c r="J44" s="50">
        <f t="shared" si="0"/>
        <v>252</v>
      </c>
      <c r="K44" s="52">
        <f aca="true" t="shared" si="8" ref="K44:K75">IF(SUM(L44:M44)=0,Generation_Length,SUM(L44:M44))</f>
        <v>25</v>
      </c>
      <c r="L44" s="53">
        <f aca="true" t="shared" si="9" ref="L44:L75">IF(D44="Ho'I",Hoi_Generation_Length,0)</f>
        <v>0</v>
      </c>
      <c r="M44" s="53">
        <f aca="true" t="shared" si="10" ref="M44:M75">IF(D44="Pi'o",Pio_Generation_Length,0)</f>
        <v>0</v>
      </c>
      <c r="N44" s="54"/>
    </row>
    <row r="45" spans="1:14" s="30" customFormat="1" ht="24" customHeight="1">
      <c r="A45" s="35"/>
      <c r="B45" s="40"/>
      <c r="C45" s="15" t="s">
        <v>9</v>
      </c>
      <c r="D45" s="62"/>
      <c r="E45" s="15" t="s">
        <v>7</v>
      </c>
      <c r="F45" s="15" t="s">
        <v>10</v>
      </c>
      <c r="G45" s="36"/>
      <c r="H45" s="18">
        <f t="shared" si="6"/>
      </c>
      <c r="I45" s="18"/>
      <c r="J45" s="50">
        <f t="shared" si="0"/>
        <v>277</v>
      </c>
      <c r="K45" s="52">
        <f t="shared" si="8"/>
        <v>25</v>
      </c>
      <c r="L45" s="53">
        <f t="shared" si="9"/>
        <v>0</v>
      </c>
      <c r="M45" s="53">
        <f t="shared" si="10"/>
        <v>0</v>
      </c>
      <c r="N45" s="54"/>
    </row>
    <row r="46" spans="1:14" s="30" customFormat="1" ht="34.5" customHeight="1">
      <c r="A46" s="35"/>
      <c r="B46" s="40"/>
      <c r="C46" s="15" t="s">
        <v>11</v>
      </c>
      <c r="D46" s="62"/>
      <c r="E46" s="15" t="s">
        <v>7</v>
      </c>
      <c r="F46" s="15" t="s">
        <v>12</v>
      </c>
      <c r="G46" s="36"/>
      <c r="H46" s="18"/>
      <c r="I46" s="18"/>
      <c r="J46" s="50">
        <f t="shared" si="0"/>
        <v>277</v>
      </c>
      <c r="K46" s="52">
        <f t="shared" si="8"/>
        <v>25</v>
      </c>
      <c r="L46" s="53">
        <f t="shared" si="9"/>
        <v>0</v>
      </c>
      <c r="M46" s="53">
        <f t="shared" si="10"/>
        <v>0</v>
      </c>
      <c r="N46" s="54"/>
    </row>
    <row r="47" spans="1:14" s="30" customFormat="1" ht="24" customHeight="1">
      <c r="A47" s="35">
        <v>14</v>
      </c>
      <c r="B47" s="36" t="str">
        <f>IF(ISBLANK(G47),"",ABS(ROUND(G47,0))&amp;" "&amp;H47)</f>
        <v>277 A.D.</v>
      </c>
      <c r="C47" s="15" t="s">
        <v>12</v>
      </c>
      <c r="D47" s="62"/>
      <c r="E47" s="15" t="s">
        <v>13</v>
      </c>
      <c r="F47" s="15" t="s">
        <v>14</v>
      </c>
      <c r="G47" s="36">
        <f>IF(K47=0,J48-Generation_Length,J48-K47)</f>
        <v>277</v>
      </c>
      <c r="H47" s="18" t="str">
        <f t="shared" si="6"/>
        <v>A.D.</v>
      </c>
      <c r="I47" s="18"/>
      <c r="J47" s="50">
        <f t="shared" si="0"/>
        <v>277</v>
      </c>
      <c r="K47" s="52">
        <f t="shared" si="8"/>
        <v>25</v>
      </c>
      <c r="L47" s="53">
        <f t="shared" si="9"/>
        <v>0</v>
      </c>
      <c r="M47" s="53">
        <f t="shared" si="10"/>
        <v>0</v>
      </c>
      <c r="N47" s="54"/>
    </row>
    <row r="48" spans="1:14" s="30" customFormat="1" ht="28.5" customHeight="1">
      <c r="A48" s="35"/>
      <c r="B48" s="40"/>
      <c r="C48" s="15"/>
      <c r="D48" s="62"/>
      <c r="E48" s="15"/>
      <c r="F48" s="15" t="s">
        <v>15</v>
      </c>
      <c r="G48" s="36"/>
      <c r="H48" s="18"/>
      <c r="I48" s="18"/>
      <c r="J48" s="50">
        <f t="shared" si="0"/>
        <v>302</v>
      </c>
      <c r="K48" s="52">
        <f t="shared" si="8"/>
        <v>25</v>
      </c>
      <c r="L48" s="53">
        <f t="shared" si="9"/>
        <v>0</v>
      </c>
      <c r="M48" s="53">
        <f t="shared" si="10"/>
        <v>0</v>
      </c>
      <c r="N48" s="54"/>
    </row>
    <row r="49" spans="1:14" s="30" customFormat="1" ht="24" customHeight="1">
      <c r="A49" s="35">
        <v>15</v>
      </c>
      <c r="B49" s="36" t="str">
        <f>IF(ISBLANK(G49),"",ABS(ROUND(G49,0))&amp;" "&amp;H49)</f>
        <v>302 A.D.</v>
      </c>
      <c r="C49" s="15" t="s">
        <v>11</v>
      </c>
      <c r="D49" s="62"/>
      <c r="E49" s="15" t="s">
        <v>16</v>
      </c>
      <c r="F49" s="15" t="s">
        <v>17</v>
      </c>
      <c r="G49" s="36">
        <f>IF(K49=0,J50-Generation_Length,J50-K49)</f>
        <v>302</v>
      </c>
      <c r="H49" s="18" t="str">
        <f t="shared" si="6"/>
        <v>A.D.</v>
      </c>
      <c r="I49" s="18"/>
      <c r="J49" s="50">
        <f t="shared" si="0"/>
        <v>302</v>
      </c>
      <c r="K49" s="52">
        <f t="shared" si="8"/>
        <v>25</v>
      </c>
      <c r="L49" s="53">
        <f t="shared" si="9"/>
        <v>0</v>
      </c>
      <c r="M49" s="53">
        <f t="shared" si="10"/>
        <v>0</v>
      </c>
      <c r="N49" s="54"/>
    </row>
    <row r="50" spans="1:14" s="30" customFormat="1" ht="24" customHeight="1">
      <c r="A50" s="35">
        <v>16</v>
      </c>
      <c r="B50" s="36" t="str">
        <f>IF(ISBLANK(G50),"",ABS(ROUND(G50,0))&amp;" "&amp;H50)</f>
        <v>327 A.D.</v>
      </c>
      <c r="C50" s="15" t="s">
        <v>17</v>
      </c>
      <c r="D50" s="62"/>
      <c r="E50" s="15" t="s">
        <v>18</v>
      </c>
      <c r="F50" s="15" t="s">
        <v>19</v>
      </c>
      <c r="G50" s="36">
        <f>IF(K50=0,J51-Generation_Length,J51-K50)</f>
        <v>327</v>
      </c>
      <c r="H50" s="18" t="str">
        <f t="shared" si="6"/>
        <v>A.D.</v>
      </c>
      <c r="I50" s="18"/>
      <c r="J50" s="50">
        <f t="shared" si="0"/>
        <v>327</v>
      </c>
      <c r="K50" s="52">
        <f t="shared" si="8"/>
        <v>25</v>
      </c>
      <c r="L50" s="53">
        <f t="shared" si="9"/>
        <v>0</v>
      </c>
      <c r="M50" s="53">
        <f t="shared" si="10"/>
        <v>0</v>
      </c>
      <c r="N50" s="54"/>
    </row>
    <row r="51" spans="1:14" s="30" customFormat="1" ht="30.75" customHeight="1">
      <c r="A51" s="35">
        <v>17</v>
      </c>
      <c r="B51" s="36" t="str">
        <f>IF(ISBLANK(G51),"",ABS(ROUND(G51,0))&amp;" "&amp;H51)</f>
        <v>352 A.D.</v>
      </c>
      <c r="C51" s="15" t="s">
        <v>19</v>
      </c>
      <c r="D51" s="62"/>
      <c r="E51" s="15" t="s">
        <v>20</v>
      </c>
      <c r="F51" s="15" t="s">
        <v>21</v>
      </c>
      <c r="G51" s="36">
        <f>IF(K51=0,J52-Generation_Length,J52-K51)</f>
        <v>352</v>
      </c>
      <c r="H51" s="18" t="str">
        <f t="shared" si="6"/>
        <v>A.D.</v>
      </c>
      <c r="I51" s="18"/>
      <c r="J51" s="50">
        <f t="shared" si="0"/>
        <v>352</v>
      </c>
      <c r="K51" s="52">
        <f t="shared" si="8"/>
        <v>25</v>
      </c>
      <c r="L51" s="53">
        <f t="shared" si="9"/>
        <v>0</v>
      </c>
      <c r="M51" s="53">
        <f t="shared" si="10"/>
        <v>0</v>
      </c>
      <c r="N51" s="54"/>
    </row>
    <row r="52" spans="1:14" s="30" customFormat="1" ht="24" customHeight="1">
      <c r="A52" s="35">
        <v>18</v>
      </c>
      <c r="B52" s="36" t="str">
        <f>IF(ISBLANK(G52),"",ABS(ROUND(G52,0))&amp;" "&amp;H52)</f>
        <v>377 A.D.</v>
      </c>
      <c r="C52" s="15" t="s">
        <v>21</v>
      </c>
      <c r="D52" s="62"/>
      <c r="E52" s="15" t="s">
        <v>22</v>
      </c>
      <c r="F52" s="15" t="s">
        <v>23</v>
      </c>
      <c r="G52" s="36">
        <f>IF(K52=0,J53-Generation_Length,J53-K52)</f>
        <v>377</v>
      </c>
      <c r="H52" s="18" t="str">
        <f t="shared" si="6"/>
        <v>A.D.</v>
      </c>
      <c r="I52" s="18"/>
      <c r="J52" s="50">
        <f t="shared" si="0"/>
        <v>377</v>
      </c>
      <c r="K52" s="52">
        <f t="shared" si="8"/>
        <v>25</v>
      </c>
      <c r="L52" s="53">
        <f t="shared" si="9"/>
        <v>0</v>
      </c>
      <c r="M52" s="53">
        <f t="shared" si="10"/>
        <v>0</v>
      </c>
      <c r="N52" s="54"/>
    </row>
    <row r="53" spans="1:14" s="30" customFormat="1" ht="28.5" customHeight="1">
      <c r="A53" s="35"/>
      <c r="B53" s="40"/>
      <c r="C53" s="15"/>
      <c r="D53" s="62"/>
      <c r="E53" s="15" t="s">
        <v>24</v>
      </c>
      <c r="F53" s="15" t="s">
        <v>25</v>
      </c>
      <c r="G53" s="36"/>
      <c r="H53" s="18"/>
      <c r="I53" s="18"/>
      <c r="J53" s="50">
        <f t="shared" si="0"/>
        <v>402</v>
      </c>
      <c r="K53" s="52">
        <f t="shared" si="8"/>
        <v>25</v>
      </c>
      <c r="L53" s="53">
        <f t="shared" si="9"/>
        <v>0</v>
      </c>
      <c r="M53" s="53">
        <f t="shared" si="10"/>
        <v>0</v>
      </c>
      <c r="N53" s="54"/>
    </row>
    <row r="54" spans="1:14" s="30" customFormat="1" ht="24" customHeight="1">
      <c r="A54" s="35">
        <v>19</v>
      </c>
      <c r="B54" s="36" t="str">
        <f>IF(ISBLANK(G54),"",ABS(ROUND(G54,0))&amp;" "&amp;H54)</f>
        <v>402 A.D.</v>
      </c>
      <c r="C54" s="15" t="s">
        <v>26</v>
      </c>
      <c r="D54" s="62"/>
      <c r="E54" s="15" t="s">
        <v>27</v>
      </c>
      <c r="F54" s="15" t="s">
        <v>28</v>
      </c>
      <c r="G54" s="36">
        <f>IF(K54=0,J55-Generation_Length,J55-K54)</f>
        <v>402</v>
      </c>
      <c r="H54" s="18" t="str">
        <f t="shared" si="6"/>
        <v>A.D.</v>
      </c>
      <c r="I54" s="18"/>
      <c r="J54" s="50">
        <f t="shared" si="0"/>
        <v>402</v>
      </c>
      <c r="K54" s="52">
        <f t="shared" si="8"/>
        <v>25</v>
      </c>
      <c r="L54" s="53">
        <f t="shared" si="9"/>
        <v>0</v>
      </c>
      <c r="M54" s="53">
        <f t="shared" si="10"/>
        <v>0</v>
      </c>
      <c r="N54" s="54"/>
    </row>
    <row r="55" spans="1:14" s="30" customFormat="1" ht="24" customHeight="1">
      <c r="A55" s="35">
        <v>20</v>
      </c>
      <c r="B55" s="36" t="str">
        <f>IF(ISBLANK(G55),"",ABS(ROUND(G55,0))&amp;" "&amp;H55)</f>
        <v>427 A.D.</v>
      </c>
      <c r="C55" s="15" t="s">
        <v>28</v>
      </c>
      <c r="D55" s="62"/>
      <c r="E55" s="15" t="s">
        <v>29</v>
      </c>
      <c r="F55" s="15" t="s">
        <v>30</v>
      </c>
      <c r="G55" s="36">
        <f>IF(K55=0,J56-Generation_Length,J56-K55)</f>
        <v>427</v>
      </c>
      <c r="H55" s="18" t="str">
        <f t="shared" si="6"/>
        <v>A.D.</v>
      </c>
      <c r="I55" s="18"/>
      <c r="J55" s="50">
        <f t="shared" si="0"/>
        <v>427</v>
      </c>
      <c r="K55" s="52">
        <f t="shared" si="8"/>
        <v>25</v>
      </c>
      <c r="L55" s="53">
        <f t="shared" si="9"/>
        <v>0</v>
      </c>
      <c r="M55" s="53">
        <f t="shared" si="10"/>
        <v>0</v>
      </c>
      <c r="N55" s="54"/>
    </row>
    <row r="56" spans="1:14" s="30" customFormat="1" ht="24" customHeight="1">
      <c r="A56" s="35">
        <v>21</v>
      </c>
      <c r="B56" s="36" t="str">
        <f>IF(ISBLANK(G56),"",ABS(ROUND(G56,0))&amp;" "&amp;H56)</f>
        <v>452 A.D.</v>
      </c>
      <c r="C56" s="15" t="s">
        <v>30</v>
      </c>
      <c r="D56" s="62"/>
      <c r="E56" s="15" t="s">
        <v>31</v>
      </c>
      <c r="F56" s="15" t="s">
        <v>32</v>
      </c>
      <c r="G56" s="36">
        <f>IF(K56=0,J57-Generation_Length,J57-K56)</f>
        <v>452</v>
      </c>
      <c r="H56" s="18" t="str">
        <f t="shared" si="6"/>
        <v>A.D.</v>
      </c>
      <c r="I56" s="18"/>
      <c r="J56" s="50">
        <f t="shared" si="0"/>
        <v>452</v>
      </c>
      <c r="K56" s="52">
        <f t="shared" si="8"/>
        <v>25</v>
      </c>
      <c r="L56" s="53">
        <f t="shared" si="9"/>
        <v>0</v>
      </c>
      <c r="M56" s="53">
        <f t="shared" si="10"/>
        <v>0</v>
      </c>
      <c r="N56" s="54"/>
    </row>
    <row r="57" spans="1:14" s="30" customFormat="1" ht="24" customHeight="1">
      <c r="A57" s="35"/>
      <c r="B57" s="40"/>
      <c r="C57" s="15" t="s">
        <v>25</v>
      </c>
      <c r="D57" s="62"/>
      <c r="E57" s="15" t="s">
        <v>31</v>
      </c>
      <c r="F57" s="15" t="s">
        <v>33</v>
      </c>
      <c r="G57" s="36"/>
      <c r="H57" s="18"/>
      <c r="I57" s="18"/>
      <c r="J57" s="50">
        <f t="shared" si="0"/>
        <v>477</v>
      </c>
      <c r="K57" s="52">
        <f t="shared" si="8"/>
        <v>25</v>
      </c>
      <c r="L57" s="53">
        <f t="shared" si="9"/>
        <v>0</v>
      </c>
      <c r="M57" s="53">
        <f t="shared" si="10"/>
        <v>0</v>
      </c>
      <c r="N57" s="54"/>
    </row>
    <row r="58" spans="1:14" s="30" customFormat="1" ht="24" customHeight="1">
      <c r="A58" s="35">
        <v>22</v>
      </c>
      <c r="B58" s="36" t="str">
        <f>IF(ISBLANK(G58),"",ABS(ROUND(G58,0))&amp;" "&amp;H58)</f>
        <v>477 A.D.</v>
      </c>
      <c r="C58" s="15" t="s">
        <v>34</v>
      </c>
      <c r="D58" s="62"/>
      <c r="E58" s="15" t="s">
        <v>35</v>
      </c>
      <c r="F58" s="15" t="s">
        <v>36</v>
      </c>
      <c r="G58" s="36">
        <f>IF(K58=0,J59-Generation_Length,J59-K58)</f>
        <v>477</v>
      </c>
      <c r="H58" s="18" t="str">
        <f t="shared" si="6"/>
        <v>A.D.</v>
      </c>
      <c r="I58" s="18"/>
      <c r="J58" s="50">
        <f t="shared" si="0"/>
        <v>477</v>
      </c>
      <c r="K58" s="52">
        <f t="shared" si="8"/>
        <v>25</v>
      </c>
      <c r="L58" s="53">
        <f t="shared" si="9"/>
        <v>0</v>
      </c>
      <c r="M58" s="53">
        <f t="shared" si="10"/>
        <v>0</v>
      </c>
      <c r="N58" s="54"/>
    </row>
    <row r="59" spans="1:14" s="30" customFormat="1" ht="24" customHeight="1">
      <c r="A59" s="35"/>
      <c r="B59" s="40"/>
      <c r="C59" s="15"/>
      <c r="D59" s="62"/>
      <c r="E59" s="15" t="s">
        <v>37</v>
      </c>
      <c r="F59" s="15" t="s">
        <v>38</v>
      </c>
      <c r="G59" s="36"/>
      <c r="H59" s="18"/>
      <c r="I59" s="18"/>
      <c r="J59" s="50">
        <f t="shared" si="0"/>
        <v>502</v>
      </c>
      <c r="K59" s="52">
        <f t="shared" si="8"/>
        <v>25</v>
      </c>
      <c r="L59" s="53">
        <f t="shared" si="9"/>
        <v>0</v>
      </c>
      <c r="M59" s="53">
        <f t="shared" si="10"/>
        <v>0</v>
      </c>
      <c r="N59" s="54"/>
    </row>
    <row r="60" spans="1:14" s="30" customFormat="1" ht="24" customHeight="1">
      <c r="A60" s="35"/>
      <c r="B60" s="40"/>
      <c r="C60" s="15"/>
      <c r="D60" s="62"/>
      <c r="E60" s="15" t="s">
        <v>39</v>
      </c>
      <c r="F60" s="15" t="s">
        <v>40</v>
      </c>
      <c r="G60" s="36"/>
      <c r="H60" s="18"/>
      <c r="I60" s="18"/>
      <c r="J60" s="50">
        <f t="shared" si="0"/>
        <v>502</v>
      </c>
      <c r="K60" s="52">
        <f t="shared" si="8"/>
        <v>25</v>
      </c>
      <c r="L60" s="53">
        <f t="shared" si="9"/>
        <v>0</v>
      </c>
      <c r="M60" s="53">
        <f t="shared" si="10"/>
        <v>0</v>
      </c>
      <c r="N60" s="54"/>
    </row>
    <row r="61" spans="1:14" s="30" customFormat="1" ht="34.5" customHeight="1">
      <c r="A61" s="35"/>
      <c r="B61" s="40"/>
      <c r="C61" s="15" t="s">
        <v>40</v>
      </c>
      <c r="D61" s="62"/>
      <c r="E61" s="15" t="s">
        <v>39</v>
      </c>
      <c r="F61" s="15" t="s">
        <v>41</v>
      </c>
      <c r="G61" s="36"/>
      <c r="H61" s="18"/>
      <c r="I61" s="18"/>
      <c r="J61" s="50">
        <f t="shared" si="0"/>
        <v>502</v>
      </c>
      <c r="K61" s="52">
        <f t="shared" si="8"/>
        <v>25</v>
      </c>
      <c r="L61" s="53">
        <f t="shared" si="9"/>
        <v>0</v>
      </c>
      <c r="M61" s="53">
        <f t="shared" si="10"/>
        <v>0</v>
      </c>
      <c r="N61" s="54"/>
    </row>
    <row r="62" spans="1:14" s="30" customFormat="1" ht="24" customHeight="1">
      <c r="A62" s="35">
        <v>23</v>
      </c>
      <c r="B62" s="36" t="str">
        <f>IF(ISBLANK(G62),"",ABS(ROUND(G62,0))&amp;" "&amp;H62)</f>
        <v>502 A.D.</v>
      </c>
      <c r="C62" s="15" t="s">
        <v>36</v>
      </c>
      <c r="D62" s="62"/>
      <c r="E62" s="16" t="s">
        <v>42</v>
      </c>
      <c r="F62" s="15" t="s">
        <v>43</v>
      </c>
      <c r="G62" s="36">
        <f>IF(K62=0,J63-Generation_Length,J63-K62)</f>
        <v>502</v>
      </c>
      <c r="H62" s="18" t="str">
        <f t="shared" si="6"/>
        <v>A.D.</v>
      </c>
      <c r="I62" s="18"/>
      <c r="J62" s="50">
        <f t="shared" si="0"/>
        <v>502</v>
      </c>
      <c r="K62" s="52">
        <f t="shared" si="8"/>
        <v>25</v>
      </c>
      <c r="L62" s="53">
        <f t="shared" si="9"/>
        <v>0</v>
      </c>
      <c r="M62" s="53">
        <f t="shared" si="10"/>
        <v>0</v>
      </c>
      <c r="N62" s="54"/>
    </row>
    <row r="63" spans="1:14" s="30" customFormat="1" ht="24" customHeight="1">
      <c r="A63" s="35"/>
      <c r="B63" s="40"/>
      <c r="C63" s="15" t="s">
        <v>38</v>
      </c>
      <c r="D63" s="62"/>
      <c r="E63" s="16" t="s">
        <v>44</v>
      </c>
      <c r="F63" s="15" t="s">
        <v>45</v>
      </c>
      <c r="G63" s="36"/>
      <c r="H63" s="18"/>
      <c r="I63" s="18"/>
      <c r="J63" s="50">
        <f t="shared" si="0"/>
        <v>527</v>
      </c>
      <c r="K63" s="52">
        <f t="shared" si="8"/>
        <v>25</v>
      </c>
      <c r="L63" s="53">
        <f t="shared" si="9"/>
        <v>0</v>
      </c>
      <c r="M63" s="53">
        <f t="shared" si="10"/>
        <v>0</v>
      </c>
      <c r="N63" s="54"/>
    </row>
    <row r="64" spans="1:14" s="30" customFormat="1" ht="24" customHeight="1">
      <c r="A64" s="35"/>
      <c r="B64" s="40"/>
      <c r="C64" s="15" t="s">
        <v>46</v>
      </c>
      <c r="D64" s="62"/>
      <c r="E64" s="16" t="s">
        <v>47</v>
      </c>
      <c r="F64" s="15" t="s">
        <v>48</v>
      </c>
      <c r="G64" s="36"/>
      <c r="H64" s="18"/>
      <c r="I64" s="18"/>
      <c r="J64" s="50">
        <f t="shared" si="0"/>
        <v>527</v>
      </c>
      <c r="K64" s="52">
        <f t="shared" si="8"/>
        <v>25</v>
      </c>
      <c r="L64" s="53">
        <f t="shared" si="9"/>
        <v>0</v>
      </c>
      <c r="M64" s="53">
        <f t="shared" si="10"/>
        <v>0</v>
      </c>
      <c r="N64" s="54"/>
    </row>
    <row r="65" spans="1:14" s="30" customFormat="1" ht="24" customHeight="1">
      <c r="A65" s="35"/>
      <c r="B65" s="40"/>
      <c r="C65" s="15" t="s">
        <v>41</v>
      </c>
      <c r="D65" s="62"/>
      <c r="E65" s="16" t="s">
        <v>47</v>
      </c>
      <c r="F65" s="15" t="s">
        <v>49</v>
      </c>
      <c r="G65" s="36"/>
      <c r="H65" s="18"/>
      <c r="I65" s="18"/>
      <c r="J65" s="50">
        <f t="shared" si="0"/>
        <v>527</v>
      </c>
      <c r="K65" s="52">
        <f t="shared" si="8"/>
        <v>25</v>
      </c>
      <c r="L65" s="53">
        <f t="shared" si="9"/>
        <v>0</v>
      </c>
      <c r="M65" s="53">
        <f t="shared" si="10"/>
        <v>0</v>
      </c>
      <c r="N65" s="54"/>
    </row>
    <row r="66" spans="1:14" s="30" customFormat="1" ht="30.75" customHeight="1">
      <c r="A66" s="35"/>
      <c r="B66" s="40"/>
      <c r="C66" s="15"/>
      <c r="D66" s="62"/>
      <c r="E66" s="15"/>
      <c r="F66" s="15" t="s">
        <v>50</v>
      </c>
      <c r="G66" s="36"/>
      <c r="H66" s="18">
        <f t="shared" si="6"/>
      </c>
      <c r="I66" s="18"/>
      <c r="J66" s="50">
        <f t="shared" si="0"/>
        <v>527</v>
      </c>
      <c r="K66" s="52">
        <f t="shared" si="8"/>
        <v>25</v>
      </c>
      <c r="L66" s="53">
        <f t="shared" si="9"/>
        <v>0</v>
      </c>
      <c r="M66" s="53">
        <f t="shared" si="10"/>
        <v>0</v>
      </c>
      <c r="N66" s="54"/>
    </row>
    <row r="67" spans="1:14" s="30" customFormat="1" ht="24" customHeight="1">
      <c r="A67" s="35">
        <v>24</v>
      </c>
      <c r="B67" s="36" t="str">
        <f>IF(ISBLANK(G67),"",ABS(ROUND(G67,0))&amp;" "&amp;H67)</f>
        <v>527 A.D.</v>
      </c>
      <c r="C67" s="15" t="s">
        <v>48</v>
      </c>
      <c r="D67" s="62"/>
      <c r="E67" s="15" t="s">
        <v>51</v>
      </c>
      <c r="F67" s="15" t="s">
        <v>52</v>
      </c>
      <c r="G67" s="36">
        <f>IF(K67=0,J68-Generation_Length,J68-K67)</f>
        <v>527</v>
      </c>
      <c r="H67" s="18" t="str">
        <f t="shared" si="6"/>
        <v>A.D.</v>
      </c>
      <c r="I67" s="18"/>
      <c r="J67" s="50">
        <f t="shared" si="0"/>
        <v>527</v>
      </c>
      <c r="K67" s="52">
        <f t="shared" si="8"/>
        <v>25</v>
      </c>
      <c r="L67" s="53">
        <f t="shared" si="9"/>
        <v>0</v>
      </c>
      <c r="M67" s="53">
        <f t="shared" si="10"/>
        <v>0</v>
      </c>
      <c r="N67" s="54"/>
    </row>
    <row r="68" spans="1:14" s="30" customFormat="1" ht="30.75" customHeight="1">
      <c r="A68" s="35"/>
      <c r="B68" s="40"/>
      <c r="C68" s="15" t="s">
        <v>49</v>
      </c>
      <c r="D68" s="62"/>
      <c r="E68" s="15" t="s">
        <v>53</v>
      </c>
      <c r="F68" s="15" t="s">
        <v>54</v>
      </c>
      <c r="G68" s="36"/>
      <c r="H68" s="18">
        <f t="shared" si="6"/>
      </c>
      <c r="I68" s="18"/>
      <c r="J68" s="50">
        <f t="shared" si="0"/>
        <v>552</v>
      </c>
      <c r="K68" s="52">
        <f t="shared" si="8"/>
        <v>25</v>
      </c>
      <c r="L68" s="53">
        <f t="shared" si="9"/>
        <v>0</v>
      </c>
      <c r="M68" s="53">
        <f t="shared" si="10"/>
        <v>0</v>
      </c>
      <c r="N68" s="54"/>
    </row>
    <row r="69" spans="1:14" s="30" customFormat="1" ht="24" customHeight="1">
      <c r="A69" s="35">
        <v>25</v>
      </c>
      <c r="B69" s="36" t="str">
        <f>IF(ISBLANK(G69),"",ABS(ROUND(G69,0))&amp;" "&amp;H69)</f>
        <v>552 A.D.</v>
      </c>
      <c r="C69" s="15" t="s">
        <v>50</v>
      </c>
      <c r="D69" s="62"/>
      <c r="E69" s="15" t="s">
        <v>55</v>
      </c>
      <c r="F69" s="15" t="s">
        <v>56</v>
      </c>
      <c r="G69" s="36">
        <f>IF(K69=0,J70-Generation_Length,J70-K69)</f>
        <v>552</v>
      </c>
      <c r="H69" s="18" t="str">
        <f t="shared" si="6"/>
        <v>A.D.</v>
      </c>
      <c r="I69" s="18"/>
      <c r="J69" s="50">
        <f t="shared" si="0"/>
        <v>552</v>
      </c>
      <c r="K69" s="52">
        <f t="shared" si="8"/>
        <v>25</v>
      </c>
      <c r="L69" s="53">
        <f t="shared" si="9"/>
        <v>0</v>
      </c>
      <c r="M69" s="53">
        <f t="shared" si="10"/>
        <v>0</v>
      </c>
      <c r="N69" s="54"/>
    </row>
    <row r="70" spans="1:14" s="30" customFormat="1" ht="24" customHeight="1">
      <c r="A70" s="38"/>
      <c r="B70" s="40"/>
      <c r="C70" s="15" t="s">
        <v>52</v>
      </c>
      <c r="D70" s="62"/>
      <c r="E70" s="15" t="s">
        <v>55</v>
      </c>
      <c r="F70" s="15" t="s">
        <v>57</v>
      </c>
      <c r="G70" s="36"/>
      <c r="H70" s="18"/>
      <c r="I70" s="18"/>
      <c r="J70" s="50">
        <f t="shared" si="0"/>
        <v>577</v>
      </c>
      <c r="K70" s="52">
        <f t="shared" si="8"/>
        <v>25</v>
      </c>
      <c r="L70" s="53">
        <f t="shared" si="9"/>
        <v>0</v>
      </c>
      <c r="M70" s="53">
        <f t="shared" si="10"/>
        <v>0</v>
      </c>
      <c r="N70" s="54"/>
    </row>
    <row r="71" spans="1:14" s="30" customFormat="1" ht="24" customHeight="1">
      <c r="A71" s="35"/>
      <c r="B71" s="40"/>
      <c r="C71" s="15" t="s">
        <v>54</v>
      </c>
      <c r="D71" s="62"/>
      <c r="E71" s="15" t="s">
        <v>55</v>
      </c>
      <c r="F71" s="15" t="s">
        <v>58</v>
      </c>
      <c r="G71" s="36"/>
      <c r="H71" s="18"/>
      <c r="I71" s="18"/>
      <c r="J71" s="50">
        <f t="shared" si="0"/>
        <v>577</v>
      </c>
      <c r="K71" s="52">
        <f t="shared" si="8"/>
        <v>25</v>
      </c>
      <c r="L71" s="53">
        <f t="shared" si="9"/>
        <v>0</v>
      </c>
      <c r="M71" s="53">
        <f t="shared" si="10"/>
        <v>0</v>
      </c>
      <c r="N71" s="54"/>
    </row>
    <row r="72" spans="1:14" s="30" customFormat="1" ht="28.5" customHeight="1">
      <c r="A72" s="35"/>
      <c r="B72" s="40"/>
      <c r="C72" s="15"/>
      <c r="D72" s="62"/>
      <c r="E72" s="15"/>
      <c r="F72" s="15" t="s">
        <v>59</v>
      </c>
      <c r="G72" s="36"/>
      <c r="H72" s="18">
        <f t="shared" si="6"/>
      </c>
      <c r="I72" s="18"/>
      <c r="J72" s="50">
        <f t="shared" si="0"/>
        <v>577</v>
      </c>
      <c r="K72" s="52">
        <f t="shared" si="8"/>
        <v>25</v>
      </c>
      <c r="L72" s="53">
        <f t="shared" si="9"/>
        <v>0</v>
      </c>
      <c r="M72" s="53">
        <f t="shared" si="10"/>
        <v>0</v>
      </c>
      <c r="N72" s="54"/>
    </row>
    <row r="73" spans="1:14" s="30" customFormat="1" ht="24" customHeight="1">
      <c r="A73" s="35">
        <v>26</v>
      </c>
      <c r="B73" s="36" t="str">
        <f>IF(ISBLANK(G73),"",ABS(ROUND(G73,0))&amp;" "&amp;H73)</f>
        <v>577 A.D.</v>
      </c>
      <c r="C73" s="15" t="s">
        <v>60</v>
      </c>
      <c r="D73" s="58" t="s">
        <v>123</v>
      </c>
      <c r="E73" s="15" t="s">
        <v>392</v>
      </c>
      <c r="F73" s="15" t="s">
        <v>169</v>
      </c>
      <c r="G73" s="36">
        <f>IF(K73=0,J74-Generation_Length,J74-K73)</f>
        <v>577</v>
      </c>
      <c r="H73" s="18" t="str">
        <f t="shared" si="6"/>
        <v>A.D.</v>
      </c>
      <c r="I73" s="18"/>
      <c r="J73" s="50">
        <f t="shared" si="0"/>
        <v>577</v>
      </c>
      <c r="K73" s="52">
        <f t="shared" si="8"/>
        <v>16</v>
      </c>
      <c r="L73" s="53">
        <f t="shared" si="9"/>
        <v>0</v>
      </c>
      <c r="M73" s="53">
        <f t="shared" si="10"/>
        <v>16</v>
      </c>
      <c r="N73" s="54"/>
    </row>
    <row r="74" spans="1:14" s="30" customFormat="1" ht="24" customHeight="1">
      <c r="A74" s="35"/>
      <c r="B74" s="40"/>
      <c r="C74" s="15" t="s">
        <v>58</v>
      </c>
      <c r="D74" s="58" t="s">
        <v>123</v>
      </c>
      <c r="E74" s="15" t="s">
        <v>61</v>
      </c>
      <c r="F74" s="15" t="s">
        <v>62</v>
      </c>
      <c r="G74" s="36"/>
      <c r="H74" s="18">
        <f t="shared" si="6"/>
      </c>
      <c r="I74" s="18"/>
      <c r="J74" s="50">
        <f t="shared" si="0"/>
        <v>593</v>
      </c>
      <c r="K74" s="52">
        <f t="shared" si="8"/>
        <v>16</v>
      </c>
      <c r="L74" s="53">
        <f t="shared" si="9"/>
        <v>0</v>
      </c>
      <c r="M74" s="53">
        <f t="shared" si="10"/>
        <v>16</v>
      </c>
      <c r="N74" s="54"/>
    </row>
    <row r="75" spans="1:15" ht="13.5" customHeight="1">
      <c r="A75" s="35"/>
      <c r="B75" s="41"/>
      <c r="C75" s="15"/>
      <c r="D75" s="61"/>
      <c r="E75" s="15"/>
      <c r="F75" s="15"/>
      <c r="G75" s="36"/>
      <c r="H75" s="18">
        <f t="shared" si="6"/>
      </c>
      <c r="I75" s="18"/>
      <c r="J75" s="50">
        <f t="shared" si="0"/>
        <v>593</v>
      </c>
      <c r="K75" s="52">
        <f t="shared" si="8"/>
        <v>25</v>
      </c>
      <c r="L75" s="53">
        <f t="shared" si="9"/>
        <v>0</v>
      </c>
      <c r="M75" s="53">
        <f t="shared" si="10"/>
        <v>0</v>
      </c>
      <c r="N75" s="54"/>
      <c r="O75" s="30"/>
    </row>
    <row r="76" spans="1:14" s="30" customFormat="1" ht="24" customHeight="1">
      <c r="A76" s="37"/>
      <c r="B76" s="39"/>
      <c r="C76" s="78" t="s">
        <v>111</v>
      </c>
      <c r="D76" s="78"/>
      <c r="E76" s="79"/>
      <c r="F76" s="79"/>
      <c r="G76" s="36"/>
      <c r="H76" s="18"/>
      <c r="I76" s="18"/>
      <c r="J76" s="50">
        <f aca="true" t="shared" si="11" ref="J76:J139">IF(ISBLANK(G76),J77,G76)</f>
        <v>593</v>
      </c>
      <c r="K76" s="52">
        <f aca="true" t="shared" si="12" ref="K76:K107">IF(SUM(L76:M76)=0,Generation_Length,SUM(L76:M76))</f>
        <v>25</v>
      </c>
      <c r="L76" s="53">
        <f aca="true" t="shared" si="13" ref="L76:L107">IF(D76="Ho'I",Hoi_Generation_Length,0)</f>
        <v>0</v>
      </c>
      <c r="M76" s="53">
        <f aca="true" t="shared" si="14" ref="M76:M107">IF(D76="Pi'o",Pio_Generation_Length,0)</f>
        <v>0</v>
      </c>
      <c r="N76" s="54"/>
    </row>
    <row r="77" spans="1:15" ht="36.75" customHeight="1">
      <c r="A77" s="35">
        <v>27</v>
      </c>
      <c r="B77" s="36" t="str">
        <f>IF(ISBLANK(G77),"",ABS(ROUND(G77,0))&amp;" "&amp;H77)</f>
        <v>593 A.D.</v>
      </c>
      <c r="C77" s="15" t="s">
        <v>169</v>
      </c>
      <c r="D77" s="63"/>
      <c r="E77" s="15" t="s">
        <v>67</v>
      </c>
      <c r="F77" s="15" t="s">
        <v>186</v>
      </c>
      <c r="G77" s="36">
        <f>IF(K77=0,J78-Generation_Length,J78-K77)</f>
        <v>593</v>
      </c>
      <c r="H77" s="18" t="str">
        <f aca="true" t="shared" si="15" ref="H77:H142">IF(ISBLANK(G77),"",IF(G77&lt;0,"B.C.","A.D."))</f>
        <v>A.D.</v>
      </c>
      <c r="I77" s="18"/>
      <c r="J77" s="50">
        <f t="shared" si="11"/>
        <v>593</v>
      </c>
      <c r="K77" s="52">
        <f t="shared" si="12"/>
        <v>25</v>
      </c>
      <c r="L77" s="53">
        <f t="shared" si="13"/>
        <v>0</v>
      </c>
      <c r="M77" s="53">
        <f t="shared" si="14"/>
        <v>0</v>
      </c>
      <c r="N77" s="54"/>
      <c r="O77" s="30"/>
    </row>
    <row r="78" spans="1:15" ht="39.75" customHeight="1">
      <c r="A78" s="35">
        <f>A77+1</f>
        <v>28</v>
      </c>
      <c r="B78" s="36" t="str">
        <f>IF(ISBLANK(G78),"",ABS(ROUND(G78,0))&amp;" "&amp;H78)</f>
        <v>618 A.D.</v>
      </c>
      <c r="C78" s="15" t="s">
        <v>169</v>
      </c>
      <c r="D78" s="58" t="s">
        <v>123</v>
      </c>
      <c r="E78" s="15" t="s">
        <v>187</v>
      </c>
      <c r="F78" s="15" t="s">
        <v>68</v>
      </c>
      <c r="G78" s="36">
        <f>IF(K78=0,J79-Generation_Length,J79-K78)</f>
        <v>618</v>
      </c>
      <c r="H78" s="18" t="str">
        <f t="shared" si="15"/>
        <v>A.D.</v>
      </c>
      <c r="I78" s="18"/>
      <c r="J78" s="50">
        <f t="shared" si="11"/>
        <v>618</v>
      </c>
      <c r="K78" s="52">
        <f t="shared" si="12"/>
        <v>16</v>
      </c>
      <c r="L78" s="53">
        <f t="shared" si="13"/>
        <v>0</v>
      </c>
      <c r="M78" s="53">
        <f t="shared" si="14"/>
        <v>16</v>
      </c>
      <c r="N78" s="54"/>
      <c r="O78" s="30"/>
    </row>
    <row r="79" spans="1:15" ht="45" customHeight="1">
      <c r="A79" s="35">
        <f>A78+1</f>
        <v>29</v>
      </c>
      <c r="B79" s="36" t="str">
        <f>IF(ISBLANK(G79),"",ABS(ROUND(G79,0))&amp;" "&amp;H79)</f>
        <v>634 A.D.</v>
      </c>
      <c r="C79" s="15" t="s">
        <v>188</v>
      </c>
      <c r="D79" s="58" t="s">
        <v>123</v>
      </c>
      <c r="E79" s="15" t="s">
        <v>187</v>
      </c>
      <c r="F79" s="15" t="s">
        <v>69</v>
      </c>
      <c r="G79" s="36">
        <f>IF(K79=0,J80-Generation_Length,J80-K79)</f>
        <v>634</v>
      </c>
      <c r="H79" s="18" t="str">
        <f t="shared" si="15"/>
        <v>A.D.</v>
      </c>
      <c r="I79" s="18"/>
      <c r="J79" s="50">
        <f t="shared" si="11"/>
        <v>634</v>
      </c>
      <c r="K79" s="52">
        <f t="shared" si="12"/>
        <v>16</v>
      </c>
      <c r="L79" s="53">
        <f t="shared" si="13"/>
        <v>0</v>
      </c>
      <c r="M79" s="53">
        <f t="shared" si="14"/>
        <v>16</v>
      </c>
      <c r="N79" s="54"/>
      <c r="O79" s="30"/>
    </row>
    <row r="80" spans="1:15" ht="33.75" customHeight="1">
      <c r="A80" s="35">
        <f>A79+1</f>
        <v>30</v>
      </c>
      <c r="B80" s="36" t="str">
        <f>IF(ISBLANK(G80),"",ABS(ROUND(G80,0))&amp;" "&amp;H80)</f>
        <v>650 A.D.</v>
      </c>
      <c r="C80" s="15" t="s">
        <v>70</v>
      </c>
      <c r="D80" s="58" t="s">
        <v>123</v>
      </c>
      <c r="E80" s="15" t="s">
        <v>69</v>
      </c>
      <c r="F80" s="15" t="s">
        <v>71</v>
      </c>
      <c r="G80" s="36">
        <f>IF(K80=0,J81-Generation_Length,J81-K80)</f>
        <v>650</v>
      </c>
      <c r="H80" s="18" t="str">
        <f t="shared" si="15"/>
        <v>A.D.</v>
      </c>
      <c r="I80" s="18"/>
      <c r="J80" s="50">
        <f t="shared" si="11"/>
        <v>650</v>
      </c>
      <c r="K80" s="52">
        <f t="shared" si="12"/>
        <v>16</v>
      </c>
      <c r="L80" s="53">
        <f t="shared" si="13"/>
        <v>0</v>
      </c>
      <c r="M80" s="53">
        <f t="shared" si="14"/>
        <v>16</v>
      </c>
      <c r="N80" s="54"/>
      <c r="O80" s="30"/>
    </row>
    <row r="81" spans="1:15" ht="30.75" customHeight="1">
      <c r="A81" s="35"/>
      <c r="B81" s="41"/>
      <c r="C81" s="15"/>
      <c r="D81" s="63"/>
      <c r="E81" s="15"/>
      <c r="F81" s="15" t="s">
        <v>189</v>
      </c>
      <c r="G81" s="36"/>
      <c r="H81" s="18"/>
      <c r="I81" s="18"/>
      <c r="J81" s="50">
        <f t="shared" si="11"/>
        <v>666</v>
      </c>
      <c r="K81" s="52">
        <f t="shared" si="12"/>
        <v>25</v>
      </c>
      <c r="L81" s="53">
        <f t="shared" si="13"/>
        <v>0</v>
      </c>
      <c r="M81" s="53">
        <f t="shared" si="14"/>
        <v>0</v>
      </c>
      <c r="N81" s="54"/>
      <c r="O81" s="30"/>
    </row>
    <row r="82" spans="1:15" ht="34.5" customHeight="1">
      <c r="A82" s="35">
        <f>A80+1</f>
        <v>31</v>
      </c>
      <c r="B82" s="36" t="str">
        <f>IF(ISBLANK(G82),"",ABS(ROUND(G82,0))&amp;" "&amp;H82)</f>
        <v>666 A.D.</v>
      </c>
      <c r="C82" s="15" t="s">
        <v>71</v>
      </c>
      <c r="D82" s="58" t="s">
        <v>123</v>
      </c>
      <c r="E82" s="15" t="s">
        <v>190</v>
      </c>
      <c r="F82" s="15" t="s">
        <v>72</v>
      </c>
      <c r="G82" s="36">
        <f>IF(K82=0,J83-Generation_Length,J83-K82)</f>
        <v>666</v>
      </c>
      <c r="H82" s="18" t="str">
        <f t="shared" si="15"/>
        <v>A.D.</v>
      </c>
      <c r="I82" s="18"/>
      <c r="J82" s="50">
        <f t="shared" si="11"/>
        <v>666</v>
      </c>
      <c r="K82" s="52">
        <f t="shared" si="12"/>
        <v>16</v>
      </c>
      <c r="L82" s="53">
        <f t="shared" si="13"/>
        <v>0</v>
      </c>
      <c r="M82" s="53">
        <f t="shared" si="14"/>
        <v>16</v>
      </c>
      <c r="N82" s="54"/>
      <c r="O82" s="30"/>
    </row>
    <row r="83" spans="1:15" ht="36.75" customHeight="1">
      <c r="A83" s="35"/>
      <c r="B83" s="41"/>
      <c r="C83" s="15"/>
      <c r="D83" s="58"/>
      <c r="E83" s="15"/>
      <c r="F83" s="15" t="s">
        <v>73</v>
      </c>
      <c r="G83" s="36"/>
      <c r="H83" s="18"/>
      <c r="I83" s="18"/>
      <c r="J83" s="50">
        <f t="shared" si="11"/>
        <v>682</v>
      </c>
      <c r="K83" s="52">
        <f t="shared" si="12"/>
        <v>25</v>
      </c>
      <c r="L83" s="53">
        <f t="shared" si="13"/>
        <v>0</v>
      </c>
      <c r="M83" s="53">
        <f t="shared" si="14"/>
        <v>0</v>
      </c>
      <c r="N83" s="54"/>
      <c r="O83" s="30"/>
    </row>
    <row r="84" spans="1:15" ht="43.5" customHeight="1">
      <c r="A84" s="35">
        <f>A82+1</f>
        <v>32</v>
      </c>
      <c r="B84" s="36" t="str">
        <f>IF(ISBLANK(G84),"",ABS(ROUND(G84,0))&amp;" "&amp;H84)</f>
        <v>682 A.D.</v>
      </c>
      <c r="C84" s="15" t="s">
        <v>74</v>
      </c>
      <c r="D84" s="58" t="s">
        <v>123</v>
      </c>
      <c r="E84" s="15" t="s">
        <v>191</v>
      </c>
      <c r="F84" s="15" t="s">
        <v>192</v>
      </c>
      <c r="G84" s="36">
        <f>IF(K84=0,J85-Generation_Length,J85-K84)</f>
        <v>682</v>
      </c>
      <c r="H84" s="18" t="str">
        <f t="shared" si="15"/>
        <v>A.D.</v>
      </c>
      <c r="I84" s="18"/>
      <c r="J84" s="50">
        <f t="shared" si="11"/>
        <v>682</v>
      </c>
      <c r="K84" s="52">
        <f t="shared" si="12"/>
        <v>16</v>
      </c>
      <c r="L84" s="53">
        <f t="shared" si="13"/>
        <v>0</v>
      </c>
      <c r="M84" s="53">
        <f t="shared" si="14"/>
        <v>16</v>
      </c>
      <c r="N84" s="54"/>
      <c r="O84" s="30"/>
    </row>
    <row r="85" spans="1:15" ht="33" customHeight="1">
      <c r="A85" s="35">
        <f>A84+1</f>
        <v>33</v>
      </c>
      <c r="B85" s="36" t="str">
        <f>IF(ISBLANK(G85),"",ABS(ROUND(G85,0))&amp;" "&amp;H85)</f>
        <v>698 A.D.</v>
      </c>
      <c r="C85" s="15" t="s">
        <v>193</v>
      </c>
      <c r="D85" s="63"/>
      <c r="E85" s="15" t="s">
        <v>194</v>
      </c>
      <c r="F85" s="15" t="s">
        <v>75</v>
      </c>
      <c r="G85" s="36">
        <f>IF(K85=0,J86-Generation_Length,J86-K85)</f>
        <v>698</v>
      </c>
      <c r="H85" s="18" t="str">
        <f t="shared" si="15"/>
        <v>A.D.</v>
      </c>
      <c r="I85" s="18"/>
      <c r="J85" s="50">
        <f t="shared" si="11"/>
        <v>698</v>
      </c>
      <c r="K85" s="52">
        <f t="shared" si="12"/>
        <v>25</v>
      </c>
      <c r="L85" s="53">
        <f t="shared" si="13"/>
        <v>0</v>
      </c>
      <c r="M85" s="53">
        <f t="shared" si="14"/>
        <v>0</v>
      </c>
      <c r="N85" s="54"/>
      <c r="O85" s="30"/>
    </row>
    <row r="86" spans="1:15" ht="42.75" customHeight="1">
      <c r="A86" s="35"/>
      <c r="B86" s="41"/>
      <c r="C86" s="15"/>
      <c r="D86" s="63"/>
      <c r="E86" s="15"/>
      <c r="F86" s="15" t="s">
        <v>76</v>
      </c>
      <c r="G86" s="36"/>
      <c r="H86" s="18">
        <f t="shared" si="15"/>
      </c>
      <c r="I86" s="18"/>
      <c r="J86" s="50">
        <f t="shared" si="11"/>
        <v>723</v>
      </c>
      <c r="K86" s="52">
        <f t="shared" si="12"/>
        <v>25</v>
      </c>
      <c r="L86" s="53">
        <f t="shared" si="13"/>
        <v>0</v>
      </c>
      <c r="M86" s="53">
        <f t="shared" si="14"/>
        <v>0</v>
      </c>
      <c r="N86" s="54"/>
      <c r="O86" s="30"/>
    </row>
    <row r="87" spans="1:15" ht="24" customHeight="1">
      <c r="A87" s="35">
        <f>A85+1</f>
        <v>34</v>
      </c>
      <c r="B87" s="36" t="str">
        <f>IF(ISBLANK(G87),"",ABS(ROUND(G87,0))&amp;" "&amp;H87)</f>
        <v>723 A.D.</v>
      </c>
      <c r="C87" s="77" t="s">
        <v>75</v>
      </c>
      <c r="D87" s="58" t="s">
        <v>123</v>
      </c>
      <c r="E87" s="77" t="s">
        <v>77</v>
      </c>
      <c r="F87" s="15" t="s">
        <v>195</v>
      </c>
      <c r="G87" s="36">
        <f>IF(K87=0,J88-Generation_Length,J88-K87)</f>
        <v>723</v>
      </c>
      <c r="H87" s="18" t="str">
        <f t="shared" si="15"/>
        <v>A.D.</v>
      </c>
      <c r="I87" s="18"/>
      <c r="J87" s="50">
        <f t="shared" si="11"/>
        <v>723</v>
      </c>
      <c r="K87" s="52">
        <f t="shared" si="12"/>
        <v>16</v>
      </c>
      <c r="L87" s="53">
        <f t="shared" si="13"/>
        <v>0</v>
      </c>
      <c r="M87" s="53">
        <f t="shared" si="14"/>
        <v>16</v>
      </c>
      <c r="N87" s="54"/>
      <c r="O87" s="30"/>
    </row>
    <row r="88" spans="1:15" ht="30.75" customHeight="1">
      <c r="A88" s="35"/>
      <c r="B88" s="41"/>
      <c r="C88" s="77"/>
      <c r="D88" s="63"/>
      <c r="E88" s="77"/>
      <c r="F88" s="15" t="s">
        <v>196</v>
      </c>
      <c r="G88" s="36"/>
      <c r="H88" s="18"/>
      <c r="I88" s="18"/>
      <c r="J88" s="50">
        <f t="shared" si="11"/>
        <v>739</v>
      </c>
      <c r="K88" s="52">
        <f t="shared" si="12"/>
        <v>25</v>
      </c>
      <c r="L88" s="53">
        <f t="shared" si="13"/>
        <v>0</v>
      </c>
      <c r="M88" s="53">
        <f t="shared" si="14"/>
        <v>0</v>
      </c>
      <c r="N88" s="54"/>
      <c r="O88" s="30"/>
    </row>
    <row r="89" spans="1:15" ht="24.75" customHeight="1">
      <c r="A89" s="35">
        <f>A87+1</f>
        <v>35</v>
      </c>
      <c r="B89" s="36" t="str">
        <f>IF(ISBLANK(G89),"",ABS(ROUND(G89,0))&amp;" "&amp;H89)</f>
        <v>739 A.D.</v>
      </c>
      <c r="C89" s="15" t="s">
        <v>197</v>
      </c>
      <c r="D89" s="58" t="s">
        <v>123</v>
      </c>
      <c r="E89" s="77" t="s">
        <v>78</v>
      </c>
      <c r="F89" s="15" t="s">
        <v>198</v>
      </c>
      <c r="G89" s="36">
        <f>IF(K89=0,J90-Generation_Length,J90-K89)</f>
        <v>739</v>
      </c>
      <c r="H89" s="18" t="str">
        <f t="shared" si="15"/>
        <v>A.D.</v>
      </c>
      <c r="I89" s="18"/>
      <c r="J89" s="50">
        <f t="shared" si="11"/>
        <v>739</v>
      </c>
      <c r="K89" s="52">
        <f t="shared" si="12"/>
        <v>16</v>
      </c>
      <c r="L89" s="53">
        <f t="shared" si="13"/>
        <v>0</v>
      </c>
      <c r="M89" s="53">
        <f t="shared" si="14"/>
        <v>16</v>
      </c>
      <c r="N89" s="54"/>
      <c r="O89" s="30"/>
    </row>
    <row r="90" spans="1:15" ht="36.75" customHeight="1">
      <c r="A90" s="35"/>
      <c r="B90" s="41"/>
      <c r="C90" s="15"/>
      <c r="D90" s="63"/>
      <c r="E90" s="77"/>
      <c r="F90" s="15" t="s">
        <v>199</v>
      </c>
      <c r="G90" s="36"/>
      <c r="H90" s="18"/>
      <c r="I90" s="18"/>
      <c r="J90" s="50">
        <f t="shared" si="11"/>
        <v>755</v>
      </c>
      <c r="K90" s="52">
        <f t="shared" si="12"/>
        <v>25</v>
      </c>
      <c r="L90" s="53">
        <f t="shared" si="13"/>
        <v>0</v>
      </c>
      <c r="M90" s="53">
        <f t="shared" si="14"/>
        <v>0</v>
      </c>
      <c r="N90" s="54"/>
      <c r="O90" s="30"/>
    </row>
    <row r="91" spans="1:15" ht="21.75" customHeight="1">
      <c r="A91" s="35">
        <f>A89+1</f>
        <v>36</v>
      </c>
      <c r="B91" s="36" t="str">
        <f>IF(ISBLANK(G91),"",ABS(ROUND(G91,0))&amp;" "&amp;H91)</f>
        <v>755 A.D.</v>
      </c>
      <c r="C91" s="15" t="s">
        <v>200</v>
      </c>
      <c r="D91" s="58" t="s">
        <v>123</v>
      </c>
      <c r="E91" s="77" t="s">
        <v>79</v>
      </c>
      <c r="F91" s="15" t="s">
        <v>201</v>
      </c>
      <c r="G91" s="36">
        <f>IF(K91=0,J92-Generation_Length,J92-K91)</f>
        <v>755</v>
      </c>
      <c r="H91" s="18" t="str">
        <f t="shared" si="15"/>
        <v>A.D.</v>
      </c>
      <c r="I91" s="18"/>
      <c r="J91" s="50">
        <f t="shared" si="11"/>
        <v>755</v>
      </c>
      <c r="K91" s="52">
        <f t="shared" si="12"/>
        <v>16</v>
      </c>
      <c r="L91" s="53">
        <f t="shared" si="13"/>
        <v>0</v>
      </c>
      <c r="M91" s="53">
        <f t="shared" si="14"/>
        <v>16</v>
      </c>
      <c r="N91" s="54"/>
      <c r="O91" s="30"/>
    </row>
    <row r="92" spans="1:15" ht="30.75" customHeight="1">
      <c r="A92" s="35"/>
      <c r="B92" s="41"/>
      <c r="C92" s="15"/>
      <c r="D92" s="63"/>
      <c r="E92" s="77"/>
      <c r="F92" s="15" t="s">
        <v>202</v>
      </c>
      <c r="G92" s="36"/>
      <c r="H92" s="18"/>
      <c r="I92" s="18"/>
      <c r="J92" s="50">
        <f t="shared" si="11"/>
        <v>771</v>
      </c>
      <c r="K92" s="52">
        <f t="shared" si="12"/>
        <v>25</v>
      </c>
      <c r="L92" s="53">
        <f t="shared" si="13"/>
        <v>0</v>
      </c>
      <c r="M92" s="53">
        <f t="shared" si="14"/>
        <v>0</v>
      </c>
      <c r="N92" s="54"/>
      <c r="O92" s="30"/>
    </row>
    <row r="93" spans="1:15" ht="39.75" customHeight="1">
      <c r="A93" s="35">
        <f>A91+1</f>
        <v>37</v>
      </c>
      <c r="B93" s="36" t="str">
        <f>IF(ISBLANK(G93),"",ABS(ROUND(G93,0))&amp;" "&amp;H93)</f>
        <v>771 A.D.</v>
      </c>
      <c r="C93" s="15" t="s">
        <v>170</v>
      </c>
      <c r="D93" s="58" t="s">
        <v>123</v>
      </c>
      <c r="E93" s="15" t="s">
        <v>171</v>
      </c>
      <c r="F93" s="15" t="s">
        <v>172</v>
      </c>
      <c r="G93" s="36">
        <f>IF(K93=0,J94-Generation_Length,J94-K93)</f>
        <v>771</v>
      </c>
      <c r="H93" s="18" t="str">
        <f t="shared" si="15"/>
        <v>A.D.</v>
      </c>
      <c r="I93" s="18"/>
      <c r="J93" s="50">
        <f t="shared" si="11"/>
        <v>771</v>
      </c>
      <c r="K93" s="52">
        <f t="shared" si="12"/>
        <v>16</v>
      </c>
      <c r="L93" s="53">
        <f t="shared" si="13"/>
        <v>0</v>
      </c>
      <c r="M93" s="53">
        <f t="shared" si="14"/>
        <v>16</v>
      </c>
      <c r="N93" s="54"/>
      <c r="O93" s="30"/>
    </row>
    <row r="94" spans="1:15" ht="28.5" customHeight="1">
      <c r="A94" s="35">
        <f>A93+1</f>
        <v>38</v>
      </c>
      <c r="B94" s="36" t="str">
        <f>IF(ISBLANK(G94),"",ABS(ROUND(G94,0))&amp;" "&amp;H94)</f>
        <v>787 A.D.</v>
      </c>
      <c r="C94" s="15" t="s">
        <v>80</v>
      </c>
      <c r="D94" s="63"/>
      <c r="E94" s="15" t="s">
        <v>172</v>
      </c>
      <c r="F94" s="15" t="s">
        <v>173</v>
      </c>
      <c r="G94" s="36">
        <f>IF(K94=0,J95-Generation_Length,J95-K94)</f>
        <v>787</v>
      </c>
      <c r="H94" s="18" t="str">
        <f t="shared" si="15"/>
        <v>A.D.</v>
      </c>
      <c r="I94" s="18"/>
      <c r="J94" s="50">
        <f t="shared" si="11"/>
        <v>787</v>
      </c>
      <c r="K94" s="52">
        <f t="shared" si="12"/>
        <v>25</v>
      </c>
      <c r="L94" s="53">
        <f t="shared" si="13"/>
        <v>0</v>
      </c>
      <c r="M94" s="53">
        <f t="shared" si="14"/>
        <v>0</v>
      </c>
      <c r="N94" s="54"/>
      <c r="O94" s="30"/>
    </row>
    <row r="95" spans="1:15" ht="34.5" customHeight="1">
      <c r="A95" s="35"/>
      <c r="B95" s="41"/>
      <c r="C95" s="15"/>
      <c r="D95" s="63"/>
      <c r="E95" s="15"/>
      <c r="F95" s="15" t="s">
        <v>174</v>
      </c>
      <c r="G95" s="36"/>
      <c r="H95" s="18"/>
      <c r="I95" s="18"/>
      <c r="J95" s="50">
        <f t="shared" si="11"/>
        <v>812</v>
      </c>
      <c r="K95" s="52">
        <f t="shared" si="12"/>
        <v>25</v>
      </c>
      <c r="L95" s="53">
        <f t="shared" si="13"/>
        <v>0</v>
      </c>
      <c r="M95" s="53">
        <f t="shared" si="14"/>
        <v>0</v>
      </c>
      <c r="N95" s="54"/>
      <c r="O95" s="30"/>
    </row>
    <row r="96" spans="1:15" ht="34.5" customHeight="1">
      <c r="A96" s="35">
        <f>A94+1</f>
        <v>39</v>
      </c>
      <c r="B96" s="36" t="str">
        <f>IF(ISBLANK(G96),"",ABS(ROUND(G96,0))&amp;" "&amp;H96)</f>
        <v>812 A.D.</v>
      </c>
      <c r="C96" s="15" t="s">
        <v>254</v>
      </c>
      <c r="D96" s="58" t="s">
        <v>123</v>
      </c>
      <c r="E96" s="15" t="s">
        <v>175</v>
      </c>
      <c r="F96" s="15" t="s">
        <v>81</v>
      </c>
      <c r="G96" s="36">
        <f>IF(K96=0,J97-Generation_Length,J97-K96)</f>
        <v>812</v>
      </c>
      <c r="H96" s="18" t="str">
        <f t="shared" si="15"/>
        <v>A.D.</v>
      </c>
      <c r="I96" s="18"/>
      <c r="J96" s="50">
        <f t="shared" si="11"/>
        <v>812</v>
      </c>
      <c r="K96" s="52">
        <f t="shared" si="12"/>
        <v>16</v>
      </c>
      <c r="L96" s="53">
        <f t="shared" si="13"/>
        <v>0</v>
      </c>
      <c r="M96" s="53">
        <f t="shared" si="14"/>
        <v>16</v>
      </c>
      <c r="N96" s="54"/>
      <c r="O96" s="30"/>
    </row>
    <row r="97" spans="1:15" ht="34.5" customHeight="1">
      <c r="A97" s="35"/>
      <c r="B97" s="41"/>
      <c r="C97" s="15"/>
      <c r="D97" s="63"/>
      <c r="E97" s="15"/>
      <c r="F97" s="15" t="s">
        <v>82</v>
      </c>
      <c r="G97" s="36"/>
      <c r="H97" s="18"/>
      <c r="I97" s="18"/>
      <c r="J97" s="50">
        <f t="shared" si="11"/>
        <v>828</v>
      </c>
      <c r="K97" s="52">
        <f t="shared" si="12"/>
        <v>25</v>
      </c>
      <c r="L97" s="53">
        <f t="shared" si="13"/>
        <v>0</v>
      </c>
      <c r="M97" s="53">
        <f t="shared" si="14"/>
        <v>0</v>
      </c>
      <c r="N97" s="54"/>
      <c r="O97" s="30"/>
    </row>
    <row r="98" spans="1:15" ht="44.25" customHeight="1">
      <c r="A98" s="35"/>
      <c r="B98" s="41"/>
      <c r="C98" s="15"/>
      <c r="D98" s="63"/>
      <c r="E98" s="15"/>
      <c r="F98" s="15" t="s">
        <v>83</v>
      </c>
      <c r="G98" s="36"/>
      <c r="H98" s="18">
        <f t="shared" si="15"/>
      </c>
      <c r="I98" s="18"/>
      <c r="J98" s="50">
        <f t="shared" si="11"/>
        <v>828</v>
      </c>
      <c r="K98" s="52">
        <f t="shared" si="12"/>
        <v>25</v>
      </c>
      <c r="L98" s="53">
        <f t="shared" si="13"/>
        <v>0</v>
      </c>
      <c r="M98" s="53">
        <f t="shared" si="14"/>
        <v>0</v>
      </c>
      <c r="N98" s="54"/>
      <c r="O98" s="30"/>
    </row>
    <row r="99" spans="1:15" ht="31.5" customHeight="1">
      <c r="A99" s="35">
        <f>A96+1</f>
        <v>40</v>
      </c>
      <c r="B99" s="36" t="str">
        <f>IF(ISBLANK(G99),"",ABS(ROUND(G99,0))&amp;" "&amp;H99)</f>
        <v>828 A.D.</v>
      </c>
      <c r="C99" s="15" t="s">
        <v>252</v>
      </c>
      <c r="D99" s="58" t="s">
        <v>123</v>
      </c>
      <c r="E99" s="15" t="s">
        <v>83</v>
      </c>
      <c r="F99" s="15" t="s">
        <v>168</v>
      </c>
      <c r="G99" s="36">
        <f>IF(K99=0,J100-Generation_Length,J100-K99)</f>
        <v>828</v>
      </c>
      <c r="H99" s="18" t="str">
        <f t="shared" si="15"/>
        <v>A.D.</v>
      </c>
      <c r="I99" s="18"/>
      <c r="J99" s="50">
        <f t="shared" si="11"/>
        <v>828</v>
      </c>
      <c r="K99" s="52">
        <f t="shared" si="12"/>
        <v>16</v>
      </c>
      <c r="L99" s="53">
        <f t="shared" si="13"/>
        <v>0</v>
      </c>
      <c r="M99" s="53">
        <f t="shared" si="14"/>
        <v>16</v>
      </c>
      <c r="N99" s="54"/>
      <c r="O99" s="30"/>
    </row>
    <row r="100" spans="1:15" ht="34.5" customHeight="1">
      <c r="A100" s="35"/>
      <c r="B100" s="41"/>
      <c r="C100" s="15"/>
      <c r="D100" s="63"/>
      <c r="E100" s="15" t="s">
        <v>166</v>
      </c>
      <c r="F100" s="15" t="s">
        <v>84</v>
      </c>
      <c r="G100" s="36"/>
      <c r="H100" s="18">
        <f t="shared" si="15"/>
      </c>
      <c r="I100" s="18"/>
      <c r="J100" s="50">
        <f t="shared" si="11"/>
        <v>844</v>
      </c>
      <c r="K100" s="52">
        <f t="shared" si="12"/>
        <v>25</v>
      </c>
      <c r="L100" s="53">
        <f t="shared" si="13"/>
        <v>0</v>
      </c>
      <c r="M100" s="53">
        <f t="shared" si="14"/>
        <v>0</v>
      </c>
      <c r="N100" s="54"/>
      <c r="O100" s="30"/>
    </row>
    <row r="101" spans="1:15" ht="39" customHeight="1">
      <c r="A101" s="35"/>
      <c r="B101" s="41"/>
      <c r="C101" s="15" t="s">
        <v>253</v>
      </c>
      <c r="D101" s="63"/>
      <c r="E101" s="15" t="s">
        <v>176</v>
      </c>
      <c r="F101" s="15" t="s">
        <v>85</v>
      </c>
      <c r="G101" s="36"/>
      <c r="H101" s="18">
        <f t="shared" si="15"/>
      </c>
      <c r="I101" s="18"/>
      <c r="J101" s="50">
        <f t="shared" si="11"/>
        <v>844</v>
      </c>
      <c r="K101" s="52">
        <f t="shared" si="12"/>
        <v>25</v>
      </c>
      <c r="L101" s="53">
        <f t="shared" si="13"/>
        <v>0</v>
      </c>
      <c r="M101" s="53">
        <f t="shared" si="14"/>
        <v>0</v>
      </c>
      <c r="N101" s="54"/>
      <c r="O101" s="30"/>
    </row>
    <row r="102" spans="1:15" ht="27.75" customHeight="1">
      <c r="A102" s="6">
        <f>A99+1</f>
        <v>41</v>
      </c>
      <c r="B102" s="36" t="str">
        <f aca="true" t="shared" si="16" ref="B102:B116">IF(ISBLANK(G102),"",ABS(ROUND(G102,0))&amp;" "&amp;H102)</f>
        <v>844 A.D.</v>
      </c>
      <c r="C102" s="4" t="s">
        <v>130</v>
      </c>
      <c r="E102" s="1" t="s">
        <v>131</v>
      </c>
      <c r="F102" s="4" t="s">
        <v>132</v>
      </c>
      <c r="G102" s="36">
        <f aca="true" t="shared" si="17" ref="G102:G116">IF(K102=0,J103-Generation_Length,J103-K102)</f>
        <v>844</v>
      </c>
      <c r="H102" s="18" t="str">
        <f t="shared" si="15"/>
        <v>A.D.</v>
      </c>
      <c r="I102" s="18"/>
      <c r="J102" s="50">
        <f t="shared" si="11"/>
        <v>844</v>
      </c>
      <c r="K102" s="52">
        <f t="shared" si="12"/>
        <v>25</v>
      </c>
      <c r="L102" s="53">
        <f t="shared" si="13"/>
        <v>0</v>
      </c>
      <c r="M102" s="53">
        <f t="shared" si="14"/>
        <v>0</v>
      </c>
      <c r="N102" s="54"/>
      <c r="O102" s="30"/>
    </row>
    <row r="103" spans="1:15" ht="27.75" customHeight="1">
      <c r="A103" s="6">
        <f aca="true" t="shared" si="18" ref="A103:A116">A102+1</f>
        <v>42</v>
      </c>
      <c r="B103" s="36" t="str">
        <f t="shared" si="16"/>
        <v>869 A.D.</v>
      </c>
      <c r="C103" s="4" t="s">
        <v>132</v>
      </c>
      <c r="E103" s="1" t="s">
        <v>133</v>
      </c>
      <c r="F103" s="4" t="s">
        <v>134</v>
      </c>
      <c r="G103" s="36">
        <f t="shared" si="17"/>
        <v>869</v>
      </c>
      <c r="H103" s="18" t="str">
        <f t="shared" si="15"/>
        <v>A.D.</v>
      </c>
      <c r="I103" s="18"/>
      <c r="J103" s="50">
        <f t="shared" si="11"/>
        <v>869</v>
      </c>
      <c r="K103" s="52">
        <f t="shared" si="12"/>
        <v>25</v>
      </c>
      <c r="L103" s="53">
        <f t="shared" si="13"/>
        <v>0</v>
      </c>
      <c r="M103" s="53">
        <f t="shared" si="14"/>
        <v>0</v>
      </c>
      <c r="N103" s="54"/>
      <c r="O103" s="30"/>
    </row>
    <row r="104" spans="1:15" ht="27.75" customHeight="1">
      <c r="A104" s="6">
        <f t="shared" si="18"/>
        <v>43</v>
      </c>
      <c r="B104" s="36" t="str">
        <f t="shared" si="16"/>
        <v>894 A.D.</v>
      </c>
      <c r="C104" s="4" t="s">
        <v>134</v>
      </c>
      <c r="E104" s="1" t="s">
        <v>135</v>
      </c>
      <c r="F104" s="4" t="s">
        <v>136</v>
      </c>
      <c r="G104" s="36">
        <f t="shared" si="17"/>
        <v>894</v>
      </c>
      <c r="H104" s="18" t="str">
        <f t="shared" si="15"/>
        <v>A.D.</v>
      </c>
      <c r="I104" s="18"/>
      <c r="J104" s="50">
        <f t="shared" si="11"/>
        <v>894</v>
      </c>
      <c r="K104" s="52">
        <f t="shared" si="12"/>
        <v>25</v>
      </c>
      <c r="L104" s="53">
        <f t="shared" si="13"/>
        <v>0</v>
      </c>
      <c r="M104" s="53">
        <f t="shared" si="14"/>
        <v>0</v>
      </c>
      <c r="N104" s="54"/>
      <c r="O104" s="30"/>
    </row>
    <row r="105" spans="1:15" ht="27.75" customHeight="1">
      <c r="A105" s="6">
        <f t="shared" si="18"/>
        <v>44</v>
      </c>
      <c r="B105" s="36" t="str">
        <f t="shared" si="16"/>
        <v>919 A.D.</v>
      </c>
      <c r="C105" s="4" t="s">
        <v>137</v>
      </c>
      <c r="E105" s="1" t="s">
        <v>138</v>
      </c>
      <c r="F105" s="4" t="s">
        <v>139</v>
      </c>
      <c r="G105" s="36">
        <f t="shared" si="17"/>
        <v>919</v>
      </c>
      <c r="H105" s="18" t="str">
        <f t="shared" si="15"/>
        <v>A.D.</v>
      </c>
      <c r="I105" s="18"/>
      <c r="J105" s="50">
        <f t="shared" si="11"/>
        <v>919</v>
      </c>
      <c r="K105" s="52">
        <f t="shared" si="12"/>
        <v>25</v>
      </c>
      <c r="L105" s="53">
        <f t="shared" si="13"/>
        <v>0</v>
      </c>
      <c r="M105" s="53">
        <f t="shared" si="14"/>
        <v>0</v>
      </c>
      <c r="N105" s="54"/>
      <c r="O105" s="30"/>
    </row>
    <row r="106" spans="1:15" ht="27.75" customHeight="1">
      <c r="A106" s="6">
        <f t="shared" si="18"/>
        <v>45</v>
      </c>
      <c r="B106" s="36" t="str">
        <f t="shared" si="16"/>
        <v>944 A.D.</v>
      </c>
      <c r="C106" s="4" t="s">
        <v>139</v>
      </c>
      <c r="E106" s="1" t="s">
        <v>140</v>
      </c>
      <c r="F106" s="4" t="s">
        <v>141</v>
      </c>
      <c r="G106" s="36">
        <f t="shared" si="17"/>
        <v>944</v>
      </c>
      <c r="H106" s="18" t="str">
        <f t="shared" si="15"/>
        <v>A.D.</v>
      </c>
      <c r="I106" s="18"/>
      <c r="J106" s="50">
        <f t="shared" si="11"/>
        <v>944</v>
      </c>
      <c r="K106" s="52">
        <f t="shared" si="12"/>
        <v>25</v>
      </c>
      <c r="L106" s="53">
        <f t="shared" si="13"/>
        <v>0</v>
      </c>
      <c r="M106" s="53">
        <f t="shared" si="14"/>
        <v>0</v>
      </c>
      <c r="N106" s="54"/>
      <c r="O106" s="30"/>
    </row>
    <row r="107" spans="1:15" ht="27.75" customHeight="1">
      <c r="A107" s="6">
        <f t="shared" si="18"/>
        <v>46</v>
      </c>
      <c r="B107" s="36" t="str">
        <f t="shared" si="16"/>
        <v>969 A.D.</v>
      </c>
      <c r="C107" s="4" t="s">
        <v>141</v>
      </c>
      <c r="E107" s="1" t="s">
        <v>142</v>
      </c>
      <c r="F107" s="4" t="s">
        <v>143</v>
      </c>
      <c r="G107" s="36">
        <f t="shared" si="17"/>
        <v>969</v>
      </c>
      <c r="H107" s="18" t="str">
        <f t="shared" si="15"/>
        <v>A.D.</v>
      </c>
      <c r="I107" s="18"/>
      <c r="J107" s="50">
        <f t="shared" si="11"/>
        <v>969</v>
      </c>
      <c r="K107" s="52">
        <f t="shared" si="12"/>
        <v>25</v>
      </c>
      <c r="L107" s="53">
        <f t="shared" si="13"/>
        <v>0</v>
      </c>
      <c r="M107" s="53">
        <f t="shared" si="14"/>
        <v>0</v>
      </c>
      <c r="N107" s="54"/>
      <c r="O107" s="30"/>
    </row>
    <row r="108" spans="1:15" ht="27.75" customHeight="1">
      <c r="A108" s="6">
        <f t="shared" si="18"/>
        <v>47</v>
      </c>
      <c r="B108" s="36" t="str">
        <f t="shared" si="16"/>
        <v>994 A.D.</v>
      </c>
      <c r="C108" s="4" t="s">
        <v>143</v>
      </c>
      <c r="E108" s="1" t="s">
        <v>144</v>
      </c>
      <c r="F108" s="4" t="s">
        <v>145</v>
      </c>
      <c r="G108" s="36">
        <f t="shared" si="17"/>
        <v>994</v>
      </c>
      <c r="H108" s="18" t="str">
        <f t="shared" si="15"/>
        <v>A.D.</v>
      </c>
      <c r="I108" s="18"/>
      <c r="J108" s="50">
        <f t="shared" si="11"/>
        <v>994</v>
      </c>
      <c r="K108" s="52">
        <f aca="true" t="shared" si="19" ref="K108:K139">IF(SUM(L108:M108)=0,Generation_Length,SUM(L108:M108))</f>
        <v>25</v>
      </c>
      <c r="L108" s="53">
        <f aca="true" t="shared" si="20" ref="L108:L139">IF(D108="Ho'I",Hoi_Generation_Length,0)</f>
        <v>0</v>
      </c>
      <c r="M108" s="53">
        <f aca="true" t="shared" si="21" ref="M108:M139">IF(D108="Pi'o",Pio_Generation_Length,0)</f>
        <v>0</v>
      </c>
      <c r="N108" s="54"/>
      <c r="O108" s="30"/>
    </row>
    <row r="109" spans="1:15" ht="27.75" customHeight="1">
      <c r="A109" s="6">
        <f t="shared" si="18"/>
        <v>48</v>
      </c>
      <c r="B109" s="36" t="str">
        <f t="shared" si="16"/>
        <v>1019 A.D.</v>
      </c>
      <c r="C109" s="4" t="s">
        <v>145</v>
      </c>
      <c r="E109" s="1" t="s">
        <v>146</v>
      </c>
      <c r="F109" s="4" t="s">
        <v>147</v>
      </c>
      <c r="G109" s="36">
        <f t="shared" si="17"/>
        <v>1019</v>
      </c>
      <c r="H109" s="18" t="str">
        <f t="shared" si="15"/>
        <v>A.D.</v>
      </c>
      <c r="I109" s="18"/>
      <c r="J109" s="50">
        <f t="shared" si="11"/>
        <v>1019</v>
      </c>
      <c r="K109" s="52">
        <f t="shared" si="19"/>
        <v>25</v>
      </c>
      <c r="L109" s="53">
        <f t="shared" si="20"/>
        <v>0</v>
      </c>
      <c r="M109" s="53">
        <f t="shared" si="21"/>
        <v>0</v>
      </c>
      <c r="N109" s="54"/>
      <c r="O109" s="30"/>
    </row>
    <row r="110" spans="1:15" ht="27.75" customHeight="1">
      <c r="A110" s="6">
        <f t="shared" si="18"/>
        <v>49</v>
      </c>
      <c r="B110" s="36" t="str">
        <f t="shared" si="16"/>
        <v>1044 A.D.</v>
      </c>
      <c r="C110" s="4" t="s">
        <v>147</v>
      </c>
      <c r="E110" s="1" t="s">
        <v>148</v>
      </c>
      <c r="F110" s="4" t="s">
        <v>149</v>
      </c>
      <c r="G110" s="36">
        <f t="shared" si="17"/>
        <v>1044</v>
      </c>
      <c r="H110" s="18" t="str">
        <f t="shared" si="15"/>
        <v>A.D.</v>
      </c>
      <c r="I110" s="18"/>
      <c r="J110" s="50">
        <f t="shared" si="11"/>
        <v>1044</v>
      </c>
      <c r="K110" s="52">
        <f t="shared" si="19"/>
        <v>25</v>
      </c>
      <c r="L110" s="53">
        <f t="shared" si="20"/>
        <v>0</v>
      </c>
      <c r="M110" s="53">
        <f t="shared" si="21"/>
        <v>0</v>
      </c>
      <c r="N110" s="54"/>
      <c r="O110" s="30"/>
    </row>
    <row r="111" spans="1:15" ht="27.75" customHeight="1">
      <c r="A111" s="6">
        <f t="shared" si="18"/>
        <v>50</v>
      </c>
      <c r="B111" s="36" t="str">
        <f t="shared" si="16"/>
        <v>1069 A.D.</v>
      </c>
      <c r="C111" s="4" t="s">
        <v>149</v>
      </c>
      <c r="E111" s="1" t="s">
        <v>150</v>
      </c>
      <c r="F111" s="4" t="s">
        <v>151</v>
      </c>
      <c r="G111" s="36">
        <f t="shared" si="17"/>
        <v>1069</v>
      </c>
      <c r="H111" s="18" t="str">
        <f t="shared" si="15"/>
        <v>A.D.</v>
      </c>
      <c r="I111" s="18"/>
      <c r="J111" s="50">
        <f t="shared" si="11"/>
        <v>1069</v>
      </c>
      <c r="K111" s="52">
        <f t="shared" si="19"/>
        <v>25</v>
      </c>
      <c r="L111" s="53">
        <f t="shared" si="20"/>
        <v>0</v>
      </c>
      <c r="M111" s="53">
        <f t="shared" si="21"/>
        <v>0</v>
      </c>
      <c r="N111" s="54"/>
      <c r="O111" s="30"/>
    </row>
    <row r="112" spans="1:15" ht="27.75" customHeight="1">
      <c r="A112" s="6">
        <f t="shared" si="18"/>
        <v>51</v>
      </c>
      <c r="B112" s="36" t="str">
        <f t="shared" si="16"/>
        <v>1094 A.D.</v>
      </c>
      <c r="C112" s="4" t="s">
        <v>151</v>
      </c>
      <c r="E112" s="1" t="s">
        <v>152</v>
      </c>
      <c r="F112" s="4" t="s">
        <v>153</v>
      </c>
      <c r="G112" s="36">
        <f t="shared" si="17"/>
        <v>1094</v>
      </c>
      <c r="H112" s="18" t="str">
        <f t="shared" si="15"/>
        <v>A.D.</v>
      </c>
      <c r="I112" s="18"/>
      <c r="J112" s="50">
        <f t="shared" si="11"/>
        <v>1094</v>
      </c>
      <c r="K112" s="52">
        <f t="shared" si="19"/>
        <v>25</v>
      </c>
      <c r="L112" s="53">
        <f t="shared" si="20"/>
        <v>0</v>
      </c>
      <c r="M112" s="53">
        <f t="shared" si="21"/>
        <v>0</v>
      </c>
      <c r="N112" s="54"/>
      <c r="O112" s="30"/>
    </row>
    <row r="113" spans="1:15" ht="27.75" customHeight="1">
      <c r="A113" s="6">
        <f t="shared" si="18"/>
        <v>52</v>
      </c>
      <c r="B113" s="36" t="str">
        <f t="shared" si="16"/>
        <v>1119 A.D.</v>
      </c>
      <c r="C113" s="4" t="s">
        <v>153</v>
      </c>
      <c r="E113" s="1" t="s">
        <v>154</v>
      </c>
      <c r="F113" s="4" t="s">
        <v>155</v>
      </c>
      <c r="G113" s="36">
        <f t="shared" si="17"/>
        <v>1119</v>
      </c>
      <c r="H113" s="18" t="str">
        <f t="shared" si="15"/>
        <v>A.D.</v>
      </c>
      <c r="I113" s="18"/>
      <c r="J113" s="50">
        <f t="shared" si="11"/>
        <v>1119</v>
      </c>
      <c r="K113" s="52">
        <f t="shared" si="19"/>
        <v>25</v>
      </c>
      <c r="L113" s="53">
        <f t="shared" si="20"/>
        <v>0</v>
      </c>
      <c r="M113" s="53">
        <f t="shared" si="21"/>
        <v>0</v>
      </c>
      <c r="N113" s="54"/>
      <c r="O113" s="30"/>
    </row>
    <row r="114" spans="1:15" ht="27.75" customHeight="1">
      <c r="A114" s="6">
        <f t="shared" si="18"/>
        <v>53</v>
      </c>
      <c r="B114" s="36" t="str">
        <f t="shared" si="16"/>
        <v>1144 A.D.</v>
      </c>
      <c r="C114" s="4" t="s">
        <v>155</v>
      </c>
      <c r="E114" s="1" t="s">
        <v>156</v>
      </c>
      <c r="F114" s="4" t="s">
        <v>157</v>
      </c>
      <c r="G114" s="36">
        <f t="shared" si="17"/>
        <v>1144</v>
      </c>
      <c r="H114" s="18" t="str">
        <f t="shared" si="15"/>
        <v>A.D.</v>
      </c>
      <c r="I114" s="18"/>
      <c r="J114" s="50">
        <f t="shared" si="11"/>
        <v>1144</v>
      </c>
      <c r="K114" s="52">
        <f t="shared" si="19"/>
        <v>25</v>
      </c>
      <c r="L114" s="53">
        <f t="shared" si="20"/>
        <v>0</v>
      </c>
      <c r="M114" s="53">
        <f t="shared" si="21"/>
        <v>0</v>
      </c>
      <c r="N114" s="54"/>
      <c r="O114" s="30"/>
    </row>
    <row r="115" spans="1:15" ht="27.75" customHeight="1">
      <c r="A115" s="6">
        <f t="shared" si="18"/>
        <v>54</v>
      </c>
      <c r="B115" s="36" t="str">
        <f t="shared" si="16"/>
        <v>1169 A.D.</v>
      </c>
      <c r="C115" s="4" t="s">
        <v>157</v>
      </c>
      <c r="E115" s="1" t="s">
        <v>158</v>
      </c>
      <c r="F115" s="4" t="s">
        <v>159</v>
      </c>
      <c r="G115" s="36">
        <f t="shared" si="17"/>
        <v>1169</v>
      </c>
      <c r="H115" s="18" t="str">
        <f t="shared" si="15"/>
        <v>A.D.</v>
      </c>
      <c r="I115" s="18"/>
      <c r="J115" s="50">
        <f t="shared" si="11"/>
        <v>1169</v>
      </c>
      <c r="K115" s="52">
        <f t="shared" si="19"/>
        <v>25</v>
      </c>
      <c r="L115" s="53">
        <f t="shared" si="20"/>
        <v>0</v>
      </c>
      <c r="M115" s="53">
        <f t="shared" si="21"/>
        <v>0</v>
      </c>
      <c r="N115" s="54"/>
      <c r="O115" s="30"/>
    </row>
    <row r="116" spans="1:15" ht="25.5" customHeight="1">
      <c r="A116" s="6">
        <f t="shared" si="18"/>
        <v>55</v>
      </c>
      <c r="B116" s="36" t="str">
        <f t="shared" si="16"/>
        <v>1194 A.D.</v>
      </c>
      <c r="C116" s="4" t="s">
        <v>206</v>
      </c>
      <c r="E116" s="1" t="s">
        <v>226</v>
      </c>
      <c r="F116" s="4" t="s">
        <v>207</v>
      </c>
      <c r="G116" s="36">
        <f t="shared" si="17"/>
        <v>1194</v>
      </c>
      <c r="H116" s="18" t="str">
        <f t="shared" si="15"/>
        <v>A.D.</v>
      </c>
      <c r="I116" s="18"/>
      <c r="J116" s="50">
        <f t="shared" si="11"/>
        <v>1194</v>
      </c>
      <c r="K116" s="52">
        <f t="shared" si="19"/>
        <v>25</v>
      </c>
      <c r="L116" s="53">
        <f t="shared" si="20"/>
        <v>0</v>
      </c>
      <c r="M116" s="53">
        <f t="shared" si="21"/>
        <v>0</v>
      </c>
      <c r="N116" s="54"/>
      <c r="O116" s="30"/>
    </row>
    <row r="117" spans="6:15" ht="25.5" customHeight="1">
      <c r="F117" s="4" t="s">
        <v>208</v>
      </c>
      <c r="G117" s="36"/>
      <c r="H117" s="18">
        <f t="shared" si="15"/>
      </c>
      <c r="I117" s="18"/>
      <c r="J117" s="50">
        <f t="shared" si="11"/>
        <v>1219</v>
      </c>
      <c r="K117" s="52">
        <f t="shared" si="19"/>
        <v>25</v>
      </c>
      <c r="L117" s="53">
        <f t="shared" si="20"/>
        <v>0</v>
      </c>
      <c r="M117" s="53">
        <f t="shared" si="21"/>
        <v>0</v>
      </c>
      <c r="N117" s="54"/>
      <c r="O117" s="30"/>
    </row>
    <row r="118" spans="6:15" ht="25.5" customHeight="1">
      <c r="F118" s="4" t="s">
        <v>209</v>
      </c>
      <c r="G118" s="36"/>
      <c r="H118" s="18"/>
      <c r="I118" s="18"/>
      <c r="J118" s="50">
        <f t="shared" si="11"/>
        <v>1219</v>
      </c>
      <c r="K118" s="52">
        <f t="shared" si="19"/>
        <v>25</v>
      </c>
      <c r="L118" s="53">
        <f t="shared" si="20"/>
        <v>0</v>
      </c>
      <c r="M118" s="53">
        <f t="shared" si="21"/>
        <v>0</v>
      </c>
      <c r="N118" s="54"/>
      <c r="O118" s="30"/>
    </row>
    <row r="119" spans="6:15" ht="31.5" customHeight="1">
      <c r="F119" s="4" t="s">
        <v>210</v>
      </c>
      <c r="G119" s="36"/>
      <c r="H119" s="18"/>
      <c r="I119" s="18"/>
      <c r="J119" s="50">
        <f t="shared" si="11"/>
        <v>1219</v>
      </c>
      <c r="K119" s="52">
        <f t="shared" si="19"/>
        <v>25</v>
      </c>
      <c r="L119" s="53">
        <f t="shared" si="20"/>
        <v>0</v>
      </c>
      <c r="M119" s="53">
        <f t="shared" si="21"/>
        <v>0</v>
      </c>
      <c r="N119" s="54"/>
      <c r="O119" s="30"/>
    </row>
    <row r="120" spans="1:15" ht="23.25" customHeight="1">
      <c r="A120" s="6">
        <f>A116+1</f>
        <v>56</v>
      </c>
      <c r="B120" s="36" t="str">
        <f>IF(ISBLANK(G120),"",ABS(ROUND(G120,0))&amp;" "&amp;H120)</f>
        <v>1219 A.D.</v>
      </c>
      <c r="C120" s="4" t="s">
        <v>207</v>
      </c>
      <c r="E120" s="1" t="s">
        <v>227</v>
      </c>
      <c r="F120" s="4" t="s">
        <v>211</v>
      </c>
      <c r="G120" s="36">
        <f>IF(K120=0,J121-Generation_Length,J121-K120)</f>
        <v>1219</v>
      </c>
      <c r="H120" s="18" t="str">
        <f t="shared" si="15"/>
        <v>A.D.</v>
      </c>
      <c r="I120" s="18"/>
      <c r="J120" s="50">
        <f t="shared" si="11"/>
        <v>1219</v>
      </c>
      <c r="K120" s="52">
        <f t="shared" si="19"/>
        <v>25</v>
      </c>
      <c r="L120" s="53">
        <f t="shared" si="20"/>
        <v>0</v>
      </c>
      <c r="M120" s="53">
        <f t="shared" si="21"/>
        <v>0</v>
      </c>
      <c r="N120" s="54"/>
      <c r="O120" s="30"/>
    </row>
    <row r="121" spans="6:15" ht="25.5" customHeight="1">
      <c r="F121" s="4" t="s">
        <v>212</v>
      </c>
      <c r="G121" s="36"/>
      <c r="H121" s="18"/>
      <c r="I121" s="18"/>
      <c r="J121" s="50">
        <f t="shared" si="11"/>
        <v>1244</v>
      </c>
      <c r="K121" s="52">
        <f t="shared" si="19"/>
        <v>25</v>
      </c>
      <c r="L121" s="53">
        <f t="shared" si="20"/>
        <v>0</v>
      </c>
      <c r="M121" s="53">
        <f t="shared" si="21"/>
        <v>0</v>
      </c>
      <c r="N121" s="54"/>
      <c r="O121" s="30"/>
    </row>
    <row r="122" spans="6:15" ht="30.75" customHeight="1">
      <c r="F122" s="4" t="s">
        <v>213</v>
      </c>
      <c r="G122" s="36"/>
      <c r="H122" s="18">
        <f t="shared" si="15"/>
      </c>
      <c r="I122" s="18"/>
      <c r="J122" s="50">
        <f t="shared" si="11"/>
        <v>1244</v>
      </c>
      <c r="K122" s="52">
        <f t="shared" si="19"/>
        <v>25</v>
      </c>
      <c r="L122" s="53">
        <f t="shared" si="20"/>
        <v>0</v>
      </c>
      <c r="M122" s="53">
        <f t="shared" si="21"/>
        <v>0</v>
      </c>
      <c r="N122" s="54"/>
      <c r="O122" s="30"/>
    </row>
    <row r="123" spans="1:15" ht="31.5" customHeight="1">
      <c r="A123" s="6">
        <f>A120+1</f>
        <v>57</v>
      </c>
      <c r="B123" s="36" t="str">
        <f>IF(ISBLANK(G123),"",ABS(ROUND(G123,0))&amp;" "&amp;H123)</f>
        <v>1244 A.D.</v>
      </c>
      <c r="C123" s="4" t="s">
        <v>212</v>
      </c>
      <c r="E123" s="1" t="s">
        <v>228</v>
      </c>
      <c r="F123" s="4" t="s">
        <v>214</v>
      </c>
      <c r="G123" s="36">
        <f>IF(K123=0,J124-Generation_Length,J124-K123)</f>
        <v>1244</v>
      </c>
      <c r="H123" s="18" t="str">
        <f t="shared" si="15"/>
        <v>A.D.</v>
      </c>
      <c r="I123" s="18"/>
      <c r="J123" s="50">
        <f t="shared" si="11"/>
        <v>1244</v>
      </c>
      <c r="K123" s="52">
        <f t="shared" si="19"/>
        <v>25</v>
      </c>
      <c r="L123" s="53">
        <f t="shared" si="20"/>
        <v>0</v>
      </c>
      <c r="M123" s="53">
        <f t="shared" si="21"/>
        <v>0</v>
      </c>
      <c r="N123" s="54"/>
      <c r="O123" s="30"/>
    </row>
    <row r="124" spans="5:15" ht="36.75" customHeight="1">
      <c r="E124" s="1" t="s">
        <v>229</v>
      </c>
      <c r="F124" s="4" t="s">
        <v>215</v>
      </c>
      <c r="G124" s="36"/>
      <c r="H124" s="18">
        <f t="shared" si="15"/>
      </c>
      <c r="I124" s="18"/>
      <c r="J124" s="50">
        <f t="shared" si="11"/>
        <v>1269</v>
      </c>
      <c r="K124" s="52">
        <f t="shared" si="19"/>
        <v>25</v>
      </c>
      <c r="L124" s="53">
        <f t="shared" si="20"/>
        <v>0</v>
      </c>
      <c r="M124" s="53">
        <f t="shared" si="21"/>
        <v>0</v>
      </c>
      <c r="N124" s="54"/>
      <c r="O124" s="30"/>
    </row>
    <row r="125" spans="1:15" ht="36.75" customHeight="1">
      <c r="A125" s="6">
        <f>A123+1</f>
        <v>58</v>
      </c>
      <c r="B125" s="36" t="str">
        <f aca="true" t="shared" si="22" ref="B125:B133">IF(ISBLANK(G125),"",ABS(ROUND(G125,0))&amp;" "&amp;H125)</f>
        <v>1269 A.D.</v>
      </c>
      <c r="C125" s="4" t="s">
        <v>214</v>
      </c>
      <c r="E125" s="1" t="s">
        <v>230</v>
      </c>
      <c r="F125" s="4" t="s">
        <v>216</v>
      </c>
      <c r="G125" s="36">
        <f aca="true" t="shared" si="23" ref="G125:G133">IF(K125=0,J126-Generation_Length,J126-K125)</f>
        <v>1269</v>
      </c>
      <c r="H125" s="18" t="str">
        <f t="shared" si="15"/>
        <v>A.D.</v>
      </c>
      <c r="I125" s="18"/>
      <c r="J125" s="50">
        <f t="shared" si="11"/>
        <v>1269</v>
      </c>
      <c r="K125" s="52">
        <f t="shared" si="19"/>
        <v>25</v>
      </c>
      <c r="L125" s="53">
        <f t="shared" si="20"/>
        <v>0</v>
      </c>
      <c r="M125" s="53">
        <f t="shared" si="21"/>
        <v>0</v>
      </c>
      <c r="N125" s="54"/>
      <c r="O125" s="30"/>
    </row>
    <row r="126" spans="1:15" ht="37.5" customHeight="1">
      <c r="A126" s="6">
        <f aca="true" t="shared" si="24" ref="A126:A133">A125+1</f>
        <v>59</v>
      </c>
      <c r="B126" s="36" t="str">
        <f t="shared" si="22"/>
        <v>1294 A.D.</v>
      </c>
      <c r="C126" s="4" t="s">
        <v>216</v>
      </c>
      <c r="E126" s="1" t="s">
        <v>231</v>
      </c>
      <c r="F126" s="4" t="s">
        <v>217</v>
      </c>
      <c r="G126" s="36">
        <f t="shared" si="23"/>
        <v>1294</v>
      </c>
      <c r="H126" s="18" t="str">
        <f t="shared" si="15"/>
        <v>A.D.</v>
      </c>
      <c r="I126" s="18"/>
      <c r="J126" s="50">
        <f t="shared" si="11"/>
        <v>1294</v>
      </c>
      <c r="K126" s="52">
        <f t="shared" si="19"/>
        <v>25</v>
      </c>
      <c r="L126" s="53">
        <f t="shared" si="20"/>
        <v>0</v>
      </c>
      <c r="M126" s="53">
        <f t="shared" si="21"/>
        <v>0</v>
      </c>
      <c r="N126" s="54"/>
      <c r="O126" s="30"/>
    </row>
    <row r="127" spans="1:15" ht="40.5" customHeight="1">
      <c r="A127" s="6">
        <f t="shared" si="24"/>
        <v>60</v>
      </c>
      <c r="B127" s="36" t="str">
        <f t="shared" si="22"/>
        <v>1319 A.D.</v>
      </c>
      <c r="C127" s="4" t="s">
        <v>217</v>
      </c>
      <c r="E127" s="1" t="s">
        <v>232</v>
      </c>
      <c r="F127" s="6" t="s">
        <v>233</v>
      </c>
      <c r="G127" s="36">
        <f t="shared" si="23"/>
        <v>1319</v>
      </c>
      <c r="H127" s="18" t="str">
        <f t="shared" si="15"/>
        <v>A.D.</v>
      </c>
      <c r="I127" s="18"/>
      <c r="J127" s="50">
        <f t="shared" si="11"/>
        <v>1319</v>
      </c>
      <c r="K127" s="52">
        <f t="shared" si="19"/>
        <v>25</v>
      </c>
      <c r="L127" s="53">
        <f t="shared" si="20"/>
        <v>0</v>
      </c>
      <c r="M127" s="53">
        <f t="shared" si="21"/>
        <v>0</v>
      </c>
      <c r="N127" s="54"/>
      <c r="O127" s="30"/>
    </row>
    <row r="128" spans="1:15" ht="51.75" customHeight="1">
      <c r="A128" s="6">
        <f t="shared" si="24"/>
        <v>61</v>
      </c>
      <c r="B128" s="36" t="str">
        <f t="shared" si="22"/>
        <v>1344 A.D.</v>
      </c>
      <c r="C128" s="1" t="s">
        <v>218</v>
      </c>
      <c r="D128" s="23"/>
      <c r="E128" s="6" t="s">
        <v>233</v>
      </c>
      <c r="F128" s="4" t="s">
        <v>219</v>
      </c>
      <c r="G128" s="36">
        <f t="shared" si="23"/>
        <v>1344</v>
      </c>
      <c r="H128" s="18" t="str">
        <f t="shared" si="15"/>
        <v>A.D.</v>
      </c>
      <c r="I128" s="18"/>
      <c r="J128" s="50">
        <f t="shared" si="11"/>
        <v>1344</v>
      </c>
      <c r="K128" s="52">
        <f t="shared" si="19"/>
        <v>25</v>
      </c>
      <c r="L128" s="53">
        <f t="shared" si="20"/>
        <v>0</v>
      </c>
      <c r="M128" s="53">
        <f t="shared" si="21"/>
        <v>0</v>
      </c>
      <c r="N128" s="54"/>
      <c r="O128" s="30"/>
    </row>
    <row r="129" spans="1:15" ht="43.5" customHeight="1">
      <c r="A129" s="6">
        <f t="shared" si="24"/>
        <v>62</v>
      </c>
      <c r="B129" s="36" t="str">
        <f t="shared" si="22"/>
        <v>1369 A.D.</v>
      </c>
      <c r="C129" s="4" t="s">
        <v>219</v>
      </c>
      <c r="E129" s="1" t="s">
        <v>234</v>
      </c>
      <c r="F129" s="4" t="s">
        <v>220</v>
      </c>
      <c r="G129" s="36">
        <f t="shared" si="23"/>
        <v>1369</v>
      </c>
      <c r="H129" s="18" t="str">
        <f t="shared" si="15"/>
        <v>A.D.</v>
      </c>
      <c r="I129" s="18"/>
      <c r="J129" s="50">
        <f t="shared" si="11"/>
        <v>1369</v>
      </c>
      <c r="K129" s="52">
        <f t="shared" si="19"/>
        <v>25</v>
      </c>
      <c r="L129" s="53">
        <f t="shared" si="20"/>
        <v>0</v>
      </c>
      <c r="M129" s="53">
        <f t="shared" si="21"/>
        <v>0</v>
      </c>
      <c r="N129" s="54"/>
      <c r="O129" s="30"/>
    </row>
    <row r="130" spans="1:15" ht="48" customHeight="1">
      <c r="A130" s="6">
        <f t="shared" si="24"/>
        <v>63</v>
      </c>
      <c r="B130" s="36" t="str">
        <f t="shared" si="22"/>
        <v>1394 A.D.</v>
      </c>
      <c r="C130" s="4" t="s">
        <v>220</v>
      </c>
      <c r="E130" s="1" t="s">
        <v>235</v>
      </c>
      <c r="F130" s="4" t="s">
        <v>88</v>
      </c>
      <c r="G130" s="36">
        <f t="shared" si="23"/>
        <v>1394</v>
      </c>
      <c r="H130" s="18" t="str">
        <f t="shared" si="15"/>
        <v>A.D.</v>
      </c>
      <c r="I130" s="18"/>
      <c r="J130" s="50">
        <f t="shared" si="11"/>
        <v>1394</v>
      </c>
      <c r="K130" s="52">
        <f t="shared" si="19"/>
        <v>25</v>
      </c>
      <c r="L130" s="53">
        <f t="shared" si="20"/>
        <v>0</v>
      </c>
      <c r="M130" s="53">
        <f t="shared" si="21"/>
        <v>0</v>
      </c>
      <c r="N130" s="54"/>
      <c r="O130" s="30"/>
    </row>
    <row r="131" spans="1:15" ht="65.25" customHeight="1">
      <c r="A131" s="6">
        <f t="shared" si="24"/>
        <v>64</v>
      </c>
      <c r="B131" s="36" t="str">
        <f t="shared" si="22"/>
        <v>1419 A.D.</v>
      </c>
      <c r="C131" s="4" t="s">
        <v>66</v>
      </c>
      <c r="E131" s="1" t="s">
        <v>236</v>
      </c>
      <c r="F131" s="4" t="s">
        <v>87</v>
      </c>
      <c r="G131" s="36">
        <f t="shared" si="23"/>
        <v>1419</v>
      </c>
      <c r="H131" s="18" t="str">
        <f t="shared" si="15"/>
        <v>A.D.</v>
      </c>
      <c r="I131" s="18"/>
      <c r="J131" s="50">
        <f t="shared" si="11"/>
        <v>1419</v>
      </c>
      <c r="K131" s="52">
        <f t="shared" si="19"/>
        <v>25</v>
      </c>
      <c r="L131" s="53">
        <f t="shared" si="20"/>
        <v>0</v>
      </c>
      <c r="M131" s="53">
        <f t="shared" si="21"/>
        <v>0</v>
      </c>
      <c r="N131" s="54"/>
      <c r="O131" s="30"/>
    </row>
    <row r="132" spans="1:15" ht="74.25" customHeight="1">
      <c r="A132" s="6">
        <f t="shared" si="24"/>
        <v>65</v>
      </c>
      <c r="B132" s="36" t="str">
        <f t="shared" si="22"/>
        <v>1444 A.D.</v>
      </c>
      <c r="C132" s="4" t="s">
        <v>65</v>
      </c>
      <c r="E132" s="1" t="s">
        <v>237</v>
      </c>
      <c r="F132" s="4" t="s">
        <v>86</v>
      </c>
      <c r="G132" s="36">
        <f t="shared" si="23"/>
        <v>1444</v>
      </c>
      <c r="H132" s="18" t="str">
        <f t="shared" si="15"/>
        <v>A.D.</v>
      </c>
      <c r="I132" s="18"/>
      <c r="J132" s="50">
        <f t="shared" si="11"/>
        <v>1444</v>
      </c>
      <c r="K132" s="52">
        <f t="shared" si="19"/>
        <v>25</v>
      </c>
      <c r="L132" s="53">
        <f t="shared" si="20"/>
        <v>0</v>
      </c>
      <c r="M132" s="53">
        <f t="shared" si="21"/>
        <v>0</v>
      </c>
      <c r="N132" s="54"/>
      <c r="O132" s="30"/>
    </row>
    <row r="133" spans="1:15" ht="33" customHeight="1">
      <c r="A133" s="6">
        <f t="shared" si="24"/>
        <v>66</v>
      </c>
      <c r="B133" s="36" t="str">
        <f t="shared" si="22"/>
        <v>1469 A.D.</v>
      </c>
      <c r="C133" s="75" t="s">
        <v>64</v>
      </c>
      <c r="E133" s="1" t="s">
        <v>276</v>
      </c>
      <c r="F133" s="4" t="s">
        <v>277</v>
      </c>
      <c r="G133" s="36">
        <f t="shared" si="23"/>
        <v>1469</v>
      </c>
      <c r="H133" s="18" t="str">
        <f t="shared" si="15"/>
        <v>A.D.</v>
      </c>
      <c r="I133" s="18"/>
      <c r="J133" s="50">
        <f t="shared" si="11"/>
        <v>1469</v>
      </c>
      <c r="K133" s="52">
        <f t="shared" si="19"/>
        <v>25</v>
      </c>
      <c r="L133" s="53">
        <f t="shared" si="20"/>
        <v>0</v>
      </c>
      <c r="M133" s="53">
        <f t="shared" si="21"/>
        <v>0</v>
      </c>
      <c r="N133" s="54"/>
      <c r="O133" s="30"/>
    </row>
    <row r="134" spans="3:15" ht="44.25" customHeight="1">
      <c r="C134" s="75"/>
      <c r="F134" s="4" t="s">
        <v>90</v>
      </c>
      <c r="G134" s="36"/>
      <c r="H134" s="18">
        <f t="shared" si="15"/>
      </c>
      <c r="I134" s="18"/>
      <c r="J134" s="50">
        <f t="shared" si="11"/>
        <v>1494</v>
      </c>
      <c r="K134" s="52">
        <f t="shared" si="19"/>
        <v>25</v>
      </c>
      <c r="L134" s="53">
        <f t="shared" si="20"/>
        <v>0</v>
      </c>
      <c r="M134" s="53">
        <f t="shared" si="21"/>
        <v>0</v>
      </c>
      <c r="N134" s="54"/>
      <c r="O134" s="30"/>
    </row>
    <row r="135" spans="1:15" ht="29.25" customHeight="1">
      <c r="A135" s="6">
        <f>A133+1</f>
        <v>67</v>
      </c>
      <c r="B135" s="36" t="str">
        <f>IF(ISBLANK(G135),"",ABS(ROUND(G135,0))&amp;" "&amp;H135)</f>
        <v>1494 A.D.</v>
      </c>
      <c r="C135" s="4" t="s">
        <v>91</v>
      </c>
      <c r="E135" s="80" t="s">
        <v>89</v>
      </c>
      <c r="F135" s="4" t="s">
        <v>119</v>
      </c>
      <c r="G135" s="36">
        <f>IF(K135=0,J136-Generation_Length,J136-K135)</f>
        <v>1494</v>
      </c>
      <c r="H135" s="18" t="str">
        <f t="shared" si="15"/>
        <v>A.D.</v>
      </c>
      <c r="I135" s="18"/>
      <c r="J135" s="50">
        <f t="shared" si="11"/>
        <v>1494</v>
      </c>
      <c r="K135" s="52">
        <f t="shared" si="19"/>
        <v>25</v>
      </c>
      <c r="L135" s="53">
        <f t="shared" si="20"/>
        <v>0</v>
      </c>
      <c r="M135" s="53">
        <f t="shared" si="21"/>
        <v>0</v>
      </c>
      <c r="N135" s="54"/>
      <c r="O135" s="30"/>
    </row>
    <row r="136" spans="5:15" ht="34.5" customHeight="1">
      <c r="E136" s="80"/>
      <c r="F136" s="4" t="s">
        <v>118</v>
      </c>
      <c r="G136" s="36"/>
      <c r="H136" s="18">
        <f t="shared" si="15"/>
      </c>
      <c r="I136" s="18"/>
      <c r="J136" s="50">
        <f t="shared" si="11"/>
        <v>1519</v>
      </c>
      <c r="K136" s="52">
        <f t="shared" si="19"/>
        <v>25</v>
      </c>
      <c r="L136" s="53">
        <f t="shared" si="20"/>
        <v>0</v>
      </c>
      <c r="M136" s="53">
        <f t="shared" si="21"/>
        <v>0</v>
      </c>
      <c r="N136" s="54"/>
      <c r="O136" s="30"/>
    </row>
    <row r="137" spans="6:15" ht="36.75" customHeight="1">
      <c r="F137" s="4" t="s">
        <v>278</v>
      </c>
      <c r="G137" s="36"/>
      <c r="H137" s="18"/>
      <c r="I137" s="18"/>
      <c r="J137" s="50">
        <f t="shared" si="11"/>
        <v>1519</v>
      </c>
      <c r="K137" s="52">
        <f t="shared" si="19"/>
        <v>25</v>
      </c>
      <c r="L137" s="53">
        <f t="shared" si="20"/>
        <v>0</v>
      </c>
      <c r="M137" s="53">
        <f t="shared" si="21"/>
        <v>0</v>
      </c>
      <c r="N137" s="54"/>
      <c r="O137" s="30"/>
    </row>
    <row r="138" spans="1:15" ht="27.75" customHeight="1">
      <c r="A138" s="6">
        <f>A135+1</f>
        <v>68</v>
      </c>
      <c r="B138" s="36" t="str">
        <f>IF(ISBLANK(G138),"",ABS(ROUND(G138,0))&amp;" "&amp;H138)</f>
        <v>1519 A.D.</v>
      </c>
      <c r="C138" s="75" t="s">
        <v>92</v>
      </c>
      <c r="E138" s="1" t="s">
        <v>238</v>
      </c>
      <c r="F138" s="6" t="s">
        <v>94</v>
      </c>
      <c r="G138" s="36">
        <f>IF(K138=0,J139-Generation_Length,J139-K138)</f>
        <v>1519</v>
      </c>
      <c r="H138" s="18" t="str">
        <f>IF(ISBLANK(G138),"",IF(G138&lt;0,"B.C.","A.D."))</f>
        <v>A.D.</v>
      </c>
      <c r="I138" s="18"/>
      <c r="J138" s="50">
        <f t="shared" si="11"/>
        <v>1519</v>
      </c>
      <c r="K138" s="52">
        <f t="shared" si="19"/>
        <v>25</v>
      </c>
      <c r="L138" s="53">
        <f t="shared" si="20"/>
        <v>0</v>
      </c>
      <c r="M138" s="53">
        <f t="shared" si="21"/>
        <v>0</v>
      </c>
      <c r="N138" s="54"/>
      <c r="O138" s="30"/>
    </row>
    <row r="139" spans="3:15" ht="27.75" customHeight="1">
      <c r="C139" s="75"/>
      <c r="F139" s="4" t="s">
        <v>266</v>
      </c>
      <c r="G139" s="36"/>
      <c r="H139" s="18"/>
      <c r="I139" s="18"/>
      <c r="J139" s="50">
        <f t="shared" si="11"/>
        <v>1544</v>
      </c>
      <c r="K139" s="52">
        <f t="shared" si="19"/>
        <v>25</v>
      </c>
      <c r="L139" s="53">
        <f t="shared" si="20"/>
        <v>0</v>
      </c>
      <c r="M139" s="53">
        <f t="shared" si="21"/>
        <v>0</v>
      </c>
      <c r="N139" s="54"/>
      <c r="O139" s="30"/>
    </row>
    <row r="140" spans="3:15" ht="59.25" customHeight="1">
      <c r="C140" s="4" t="s">
        <v>393</v>
      </c>
      <c r="E140" s="1" t="s">
        <v>120</v>
      </c>
      <c r="F140" s="1" t="s">
        <v>117</v>
      </c>
      <c r="G140" s="36"/>
      <c r="H140" s="18">
        <f t="shared" si="15"/>
      </c>
      <c r="I140" s="18"/>
      <c r="J140" s="50">
        <f aca="true" t="shared" si="25" ref="J140:J200">IF(ISBLANK(G140),J141,G140)</f>
        <v>1544</v>
      </c>
      <c r="K140" s="52">
        <f aca="true" t="shared" si="26" ref="K140:K171">IF(SUM(L140:M140)=0,Generation_Length,SUM(L140:M140))</f>
        <v>25</v>
      </c>
      <c r="L140" s="53">
        <f aca="true" t="shared" si="27" ref="L140:L171">IF(D140="Ho'I",Hoi_Generation_Length,0)</f>
        <v>0</v>
      </c>
      <c r="M140" s="53">
        <f aca="true" t="shared" si="28" ref="M140:M171">IF(D140="Pi'o",Pio_Generation_Length,0)</f>
        <v>0</v>
      </c>
      <c r="N140" s="54"/>
      <c r="O140" s="30"/>
    </row>
    <row r="141" spans="1:15" ht="42.75" customHeight="1">
      <c r="A141" s="6">
        <f>A138+1</f>
        <v>69</v>
      </c>
      <c r="B141" s="36" t="str">
        <f>IF(ISBLANK(G141),"",ABS(ROUND(G141,0))&amp;" "&amp;H141)</f>
        <v>1544 A.D.</v>
      </c>
      <c r="C141" s="1" t="s">
        <v>221</v>
      </c>
      <c r="D141" s="23"/>
      <c r="E141" s="6" t="s">
        <v>93</v>
      </c>
      <c r="F141" s="6" t="s">
        <v>96</v>
      </c>
      <c r="G141" s="36">
        <f>IF(K141=0,J142-Generation_Length,J142-K141)</f>
        <v>1544</v>
      </c>
      <c r="H141" s="18" t="str">
        <f>IF(ISBLANK(G141),"",IF(G141&lt;0,"B.C.","A.D."))</f>
        <v>A.D.</v>
      </c>
      <c r="I141" s="18"/>
      <c r="J141" s="50">
        <f t="shared" si="25"/>
        <v>1544</v>
      </c>
      <c r="K141" s="52">
        <f t="shared" si="26"/>
        <v>25</v>
      </c>
      <c r="L141" s="53">
        <f t="shared" si="27"/>
        <v>0</v>
      </c>
      <c r="M141" s="53">
        <f t="shared" si="28"/>
        <v>0</v>
      </c>
      <c r="N141" s="54"/>
      <c r="O141" s="30"/>
    </row>
    <row r="142" spans="3:15" ht="70.5" customHeight="1">
      <c r="C142" s="1" t="s">
        <v>116</v>
      </c>
      <c r="D142" s="58" t="s">
        <v>123</v>
      </c>
      <c r="E142" s="4" t="s">
        <v>270</v>
      </c>
      <c r="F142" s="4" t="s">
        <v>99</v>
      </c>
      <c r="G142" s="36"/>
      <c r="H142" s="18">
        <f t="shared" si="15"/>
      </c>
      <c r="I142" s="18"/>
      <c r="J142" s="50">
        <f t="shared" si="25"/>
        <v>1569</v>
      </c>
      <c r="K142" s="52">
        <f t="shared" si="26"/>
        <v>16</v>
      </c>
      <c r="L142" s="53">
        <f t="shared" si="27"/>
        <v>0</v>
      </c>
      <c r="M142" s="53">
        <f t="shared" si="28"/>
        <v>16</v>
      </c>
      <c r="N142" s="54"/>
      <c r="O142" s="30"/>
    </row>
    <row r="143" spans="1:15" ht="36.75" customHeight="1">
      <c r="A143" s="6">
        <f>A141+1</f>
        <v>70</v>
      </c>
      <c r="B143" s="36" t="str">
        <f>IF(ISBLANK(G143),"",ABS(ROUND(G143,0))&amp;" "&amp;H143)</f>
        <v>1569 A.D.</v>
      </c>
      <c r="C143" s="4" t="s">
        <v>222</v>
      </c>
      <c r="E143" s="6" t="s">
        <v>95</v>
      </c>
      <c r="F143" s="4" t="s">
        <v>97</v>
      </c>
      <c r="G143" s="36">
        <f>IF(K143=0,J144-Generation_Length,J144-K143)</f>
        <v>1569</v>
      </c>
      <c r="H143" s="18" t="str">
        <f>IF(ISBLANK(G143),"",IF(G143&lt;0,"B.C.","A.D."))</f>
        <v>A.D.</v>
      </c>
      <c r="I143" s="18"/>
      <c r="J143" s="50">
        <f t="shared" si="25"/>
        <v>1569</v>
      </c>
      <c r="K143" s="52">
        <f t="shared" si="26"/>
        <v>25</v>
      </c>
      <c r="L143" s="53">
        <f t="shared" si="27"/>
        <v>0</v>
      </c>
      <c r="M143" s="53">
        <f t="shared" si="28"/>
        <v>0</v>
      </c>
      <c r="N143" s="54"/>
      <c r="O143" s="30"/>
    </row>
    <row r="144" spans="5:15" ht="24" customHeight="1">
      <c r="E144" s="6"/>
      <c r="F144" s="4" t="s">
        <v>267</v>
      </c>
      <c r="G144" s="36"/>
      <c r="H144" s="18">
        <f>IF(ISBLANK(G144),"",IF(G144&lt;0,"B.C.","A.D."))</f>
      </c>
      <c r="I144" s="18"/>
      <c r="J144" s="50">
        <f t="shared" si="25"/>
        <v>1594</v>
      </c>
      <c r="K144" s="52">
        <f t="shared" si="26"/>
        <v>25</v>
      </c>
      <c r="L144" s="53">
        <f t="shared" si="27"/>
        <v>0</v>
      </c>
      <c r="M144" s="53">
        <f t="shared" si="28"/>
        <v>0</v>
      </c>
      <c r="N144" s="54"/>
      <c r="O144" s="30"/>
    </row>
    <row r="145" spans="5:15" ht="24" customHeight="1">
      <c r="E145" s="6"/>
      <c r="F145" s="4" t="s">
        <v>268</v>
      </c>
      <c r="G145" s="36"/>
      <c r="H145" s="18"/>
      <c r="I145" s="18"/>
      <c r="J145" s="50">
        <f t="shared" si="25"/>
        <v>1594</v>
      </c>
      <c r="K145" s="52">
        <f t="shared" si="26"/>
        <v>25</v>
      </c>
      <c r="L145" s="53">
        <f t="shared" si="27"/>
        <v>0</v>
      </c>
      <c r="M145" s="53">
        <f t="shared" si="28"/>
        <v>0</v>
      </c>
      <c r="N145" s="54"/>
      <c r="O145" s="30"/>
    </row>
    <row r="146" spans="5:15" ht="29.25" customHeight="1">
      <c r="E146" s="6"/>
      <c r="F146" s="4" t="s">
        <v>269</v>
      </c>
      <c r="G146" s="36"/>
      <c r="H146" s="18"/>
      <c r="I146" s="18"/>
      <c r="J146" s="50">
        <f t="shared" si="25"/>
        <v>1594</v>
      </c>
      <c r="K146" s="52">
        <f t="shared" si="26"/>
        <v>25</v>
      </c>
      <c r="L146" s="53">
        <f t="shared" si="27"/>
        <v>0</v>
      </c>
      <c r="M146" s="53">
        <f t="shared" si="28"/>
        <v>0</v>
      </c>
      <c r="N146" s="54"/>
      <c r="O146" s="30"/>
    </row>
    <row r="147" spans="3:15" ht="51" customHeight="1">
      <c r="C147" s="4" t="s">
        <v>99</v>
      </c>
      <c r="E147" s="4" t="s">
        <v>274</v>
      </c>
      <c r="F147" s="4" t="s">
        <v>98</v>
      </c>
      <c r="G147" s="36"/>
      <c r="H147" s="18">
        <f aca="true" t="shared" si="29" ref="H147:H153">IF(ISBLANK(G147),"",IF(G147&lt;0,"B.C.","A.D."))</f>
      </c>
      <c r="I147" s="18"/>
      <c r="J147" s="50">
        <f t="shared" si="25"/>
        <v>1594</v>
      </c>
      <c r="K147" s="52">
        <f t="shared" si="26"/>
        <v>25</v>
      </c>
      <c r="L147" s="53">
        <f t="shared" si="27"/>
        <v>0</v>
      </c>
      <c r="M147" s="53">
        <f t="shared" si="28"/>
        <v>0</v>
      </c>
      <c r="N147" s="54"/>
      <c r="O147" s="30"/>
    </row>
    <row r="148" spans="1:15" ht="45.75" customHeight="1">
      <c r="A148" s="6">
        <f>A143+1</f>
        <v>71</v>
      </c>
      <c r="B148" s="36" t="str">
        <f aca="true" t="shared" si="30" ref="B148:B153">IF(ISBLANK(G148),"",ABS(ROUND(G148,0))&amp;" "&amp;H148)</f>
        <v>1594 A.D.</v>
      </c>
      <c r="C148" s="4" t="s">
        <v>97</v>
      </c>
      <c r="E148" s="4" t="s">
        <v>98</v>
      </c>
      <c r="F148" s="4" t="s">
        <v>100</v>
      </c>
      <c r="G148" s="36">
        <f aca="true" t="shared" si="31" ref="G148:G153">IF(K148=0,J149-Generation_Length,J149-K148)</f>
        <v>1594</v>
      </c>
      <c r="H148" s="18" t="str">
        <f t="shared" si="29"/>
        <v>A.D.</v>
      </c>
      <c r="I148" s="18"/>
      <c r="J148" s="50">
        <f t="shared" si="25"/>
        <v>1594</v>
      </c>
      <c r="K148" s="52">
        <f t="shared" si="26"/>
        <v>25</v>
      </c>
      <c r="L148" s="53">
        <f t="shared" si="27"/>
        <v>0</v>
      </c>
      <c r="M148" s="53">
        <f t="shared" si="28"/>
        <v>0</v>
      </c>
      <c r="N148" s="54"/>
      <c r="O148" s="30"/>
    </row>
    <row r="149" spans="1:15" ht="69" customHeight="1">
      <c r="A149" s="6">
        <f>A148+1</f>
        <v>72</v>
      </c>
      <c r="B149" s="36" t="str">
        <f t="shared" si="30"/>
        <v>1619 A.D.</v>
      </c>
      <c r="C149" s="4" t="s">
        <v>101</v>
      </c>
      <c r="E149" s="4" t="s">
        <v>239</v>
      </c>
      <c r="F149" s="4" t="s">
        <v>223</v>
      </c>
      <c r="G149" s="36">
        <f t="shared" si="31"/>
        <v>1619</v>
      </c>
      <c r="H149" s="18" t="str">
        <f t="shared" si="29"/>
        <v>A.D.</v>
      </c>
      <c r="I149" s="18"/>
      <c r="J149" s="50">
        <f t="shared" si="25"/>
        <v>1619</v>
      </c>
      <c r="K149" s="52">
        <f t="shared" si="26"/>
        <v>25</v>
      </c>
      <c r="L149" s="53">
        <f t="shared" si="27"/>
        <v>0</v>
      </c>
      <c r="M149" s="53">
        <f t="shared" si="28"/>
        <v>0</v>
      </c>
      <c r="N149" s="54"/>
      <c r="O149" s="30"/>
    </row>
    <row r="150" spans="1:15" ht="41.25" customHeight="1">
      <c r="A150" s="6">
        <f>A149+1</f>
        <v>73</v>
      </c>
      <c r="B150" s="36" t="str">
        <f t="shared" si="30"/>
        <v>1644 A.D.</v>
      </c>
      <c r="C150" s="4" t="s">
        <v>223</v>
      </c>
      <c r="E150" s="4" t="s">
        <v>240</v>
      </c>
      <c r="F150" s="4" t="s">
        <v>224</v>
      </c>
      <c r="G150" s="36">
        <f t="shared" si="31"/>
        <v>1644</v>
      </c>
      <c r="H150" s="18" t="str">
        <f t="shared" si="29"/>
        <v>A.D.</v>
      </c>
      <c r="I150" s="18"/>
      <c r="J150" s="50">
        <f t="shared" si="25"/>
        <v>1644</v>
      </c>
      <c r="K150" s="52">
        <f t="shared" si="26"/>
        <v>25</v>
      </c>
      <c r="L150" s="53">
        <f t="shared" si="27"/>
        <v>0</v>
      </c>
      <c r="M150" s="53">
        <f t="shared" si="28"/>
        <v>0</v>
      </c>
      <c r="N150" s="54"/>
      <c r="O150" s="30"/>
    </row>
    <row r="151" spans="1:15" ht="51" customHeight="1">
      <c r="A151" s="6">
        <f>A150+1</f>
        <v>74</v>
      </c>
      <c r="B151" s="36" t="str">
        <f t="shared" si="30"/>
        <v>1669 A.D.</v>
      </c>
      <c r="C151" s="4" t="s">
        <v>224</v>
      </c>
      <c r="E151" s="4" t="s">
        <v>241</v>
      </c>
      <c r="F151" s="4" t="s">
        <v>225</v>
      </c>
      <c r="G151" s="36">
        <f t="shared" si="31"/>
        <v>1669</v>
      </c>
      <c r="H151" s="18" t="str">
        <f t="shared" si="29"/>
        <v>A.D.</v>
      </c>
      <c r="I151" s="18"/>
      <c r="J151" s="50">
        <f t="shared" si="25"/>
        <v>1669</v>
      </c>
      <c r="K151" s="52">
        <f t="shared" si="26"/>
        <v>25</v>
      </c>
      <c r="L151" s="53">
        <f t="shared" si="27"/>
        <v>0</v>
      </c>
      <c r="M151" s="53">
        <f t="shared" si="28"/>
        <v>0</v>
      </c>
      <c r="N151" s="54"/>
      <c r="O151" s="30"/>
    </row>
    <row r="152" spans="1:15" ht="74.25" customHeight="1">
      <c r="A152" s="6">
        <f>A151+1</f>
        <v>75</v>
      </c>
      <c r="B152" s="36" t="str">
        <f t="shared" si="30"/>
        <v>1694 A.D.</v>
      </c>
      <c r="C152" s="4" t="s">
        <v>225</v>
      </c>
      <c r="E152" s="4" t="s">
        <v>242</v>
      </c>
      <c r="F152" s="4" t="s">
        <v>448</v>
      </c>
      <c r="G152" s="36">
        <f t="shared" si="31"/>
        <v>1694</v>
      </c>
      <c r="H152" s="18" t="str">
        <f t="shared" si="29"/>
        <v>A.D.</v>
      </c>
      <c r="I152" s="18"/>
      <c r="J152" s="50">
        <f t="shared" si="25"/>
        <v>1694</v>
      </c>
      <c r="K152" s="52">
        <f t="shared" si="26"/>
        <v>25</v>
      </c>
      <c r="L152" s="53">
        <f t="shared" si="27"/>
        <v>0</v>
      </c>
      <c r="M152" s="53">
        <f t="shared" si="28"/>
        <v>0</v>
      </c>
      <c r="N152" s="54"/>
      <c r="O152" s="30"/>
    </row>
    <row r="153" spans="1:15" ht="54" customHeight="1">
      <c r="A153" s="6">
        <f>A152+1</f>
        <v>76</v>
      </c>
      <c r="B153" s="36" t="str">
        <f t="shared" si="30"/>
        <v>1719 A.D.</v>
      </c>
      <c r="C153" s="4" t="s">
        <v>448</v>
      </c>
      <c r="E153" s="75" t="s">
        <v>121</v>
      </c>
      <c r="F153" s="4" t="s">
        <v>430</v>
      </c>
      <c r="G153" s="36">
        <f t="shared" si="31"/>
        <v>1719</v>
      </c>
      <c r="H153" s="18" t="str">
        <f t="shared" si="29"/>
        <v>A.D.</v>
      </c>
      <c r="I153" s="18"/>
      <c r="J153" s="50">
        <f t="shared" si="25"/>
        <v>1719</v>
      </c>
      <c r="K153" s="52">
        <f t="shared" si="26"/>
        <v>25</v>
      </c>
      <c r="L153" s="53">
        <f t="shared" si="27"/>
        <v>0</v>
      </c>
      <c r="M153" s="53">
        <f t="shared" si="28"/>
        <v>0</v>
      </c>
      <c r="N153" s="54"/>
      <c r="O153" s="30"/>
    </row>
    <row r="154" spans="5:15" ht="45.75" customHeight="1">
      <c r="E154" s="76"/>
      <c r="F154" s="4" t="s">
        <v>454</v>
      </c>
      <c r="G154" s="36"/>
      <c r="H154" s="18"/>
      <c r="I154" s="18"/>
      <c r="J154" s="50">
        <f t="shared" si="25"/>
        <v>1744</v>
      </c>
      <c r="K154" s="52">
        <f t="shared" si="26"/>
        <v>25</v>
      </c>
      <c r="L154" s="53">
        <f t="shared" si="27"/>
        <v>0</v>
      </c>
      <c r="M154" s="53">
        <f t="shared" si="28"/>
        <v>0</v>
      </c>
      <c r="N154" s="54"/>
      <c r="O154" s="30"/>
    </row>
    <row r="155" spans="6:15" ht="33.75" customHeight="1">
      <c r="F155" s="4" t="s">
        <v>244</v>
      </c>
      <c r="G155" s="36"/>
      <c r="H155" s="18">
        <f>IF(ISBLANK(G155),"",IF(G155&lt;0,"B.C.","A.D."))</f>
      </c>
      <c r="I155" s="18"/>
      <c r="J155" s="50">
        <f t="shared" si="25"/>
        <v>1744</v>
      </c>
      <c r="K155" s="52">
        <f t="shared" si="26"/>
        <v>25</v>
      </c>
      <c r="L155" s="53">
        <f t="shared" si="27"/>
        <v>0</v>
      </c>
      <c r="M155" s="53">
        <f t="shared" si="28"/>
        <v>0</v>
      </c>
      <c r="N155" s="54"/>
      <c r="O155" s="30"/>
    </row>
    <row r="156" spans="6:15" ht="46.5" customHeight="1">
      <c r="F156" s="6" t="s">
        <v>205</v>
      </c>
      <c r="G156" s="36"/>
      <c r="H156" s="18"/>
      <c r="I156" s="18"/>
      <c r="J156" s="50">
        <f t="shared" si="25"/>
        <v>1744</v>
      </c>
      <c r="K156" s="52">
        <f t="shared" si="26"/>
        <v>25</v>
      </c>
      <c r="L156" s="53">
        <f t="shared" si="27"/>
        <v>0</v>
      </c>
      <c r="M156" s="53">
        <f t="shared" si="28"/>
        <v>0</v>
      </c>
      <c r="N156" s="54"/>
      <c r="O156" s="30"/>
    </row>
    <row r="157" spans="1:15" ht="49.5" customHeight="1">
      <c r="A157" s="6">
        <f>A153+1</f>
        <v>77</v>
      </c>
      <c r="B157" s="36" t="str">
        <f>IF(ISBLANK(G157),"",ABS(ROUND(G157,0))&amp;" "&amp;H157)</f>
        <v>1744 A.D.</v>
      </c>
      <c r="C157" s="4" t="s">
        <v>103</v>
      </c>
      <c r="D157" s="65" t="s">
        <v>453</v>
      </c>
      <c r="E157" s="6" t="s">
        <v>104</v>
      </c>
      <c r="F157" s="4" t="s">
        <v>455</v>
      </c>
      <c r="G157" s="36">
        <f>IF(K157=0,J158-Generation_Length,J158-K157)</f>
        <v>1744</v>
      </c>
      <c r="H157" s="18" t="str">
        <f>IF(ISBLANK(G157),"",IF(G157&lt;0,"B.C.","A.D."))</f>
        <v>A.D.</v>
      </c>
      <c r="I157" s="18"/>
      <c r="J157" s="50">
        <f t="shared" si="25"/>
        <v>1744</v>
      </c>
      <c r="K157" s="52">
        <f t="shared" si="26"/>
        <v>14</v>
      </c>
      <c r="L157" s="53">
        <f t="shared" si="27"/>
        <v>14</v>
      </c>
      <c r="M157" s="53">
        <f t="shared" si="28"/>
        <v>0</v>
      </c>
      <c r="N157" s="54"/>
      <c r="O157" s="30"/>
    </row>
    <row r="158" spans="5:15" ht="27" customHeight="1">
      <c r="E158" s="4" t="s">
        <v>425</v>
      </c>
      <c r="F158" s="4" t="s">
        <v>427</v>
      </c>
      <c r="G158" s="36"/>
      <c r="H158" s="18"/>
      <c r="I158" s="18"/>
      <c r="J158" s="50">
        <f t="shared" si="25"/>
        <v>1758</v>
      </c>
      <c r="K158" s="52">
        <f t="shared" si="26"/>
        <v>25</v>
      </c>
      <c r="L158" s="53">
        <f t="shared" si="27"/>
        <v>0</v>
      </c>
      <c r="M158" s="53">
        <f t="shared" si="28"/>
        <v>0</v>
      </c>
      <c r="N158" s="54"/>
      <c r="O158" s="30"/>
    </row>
    <row r="159" spans="5:15" ht="27.75" customHeight="1">
      <c r="E159" s="6"/>
      <c r="F159" s="4" t="s">
        <v>428</v>
      </c>
      <c r="G159" s="36"/>
      <c r="H159" s="18"/>
      <c r="I159" s="18"/>
      <c r="J159" s="50">
        <f t="shared" si="25"/>
        <v>1758</v>
      </c>
      <c r="K159" s="52">
        <f t="shared" si="26"/>
        <v>25</v>
      </c>
      <c r="L159" s="53">
        <f t="shared" si="27"/>
        <v>0</v>
      </c>
      <c r="M159" s="53">
        <f t="shared" si="28"/>
        <v>0</v>
      </c>
      <c r="N159" s="54"/>
      <c r="O159" s="30"/>
    </row>
    <row r="160" spans="5:15" ht="31.5" customHeight="1">
      <c r="E160" s="6"/>
      <c r="F160" s="4" t="s">
        <v>429</v>
      </c>
      <c r="G160" s="36"/>
      <c r="H160" s="18"/>
      <c r="I160" s="18"/>
      <c r="J160" s="50">
        <f t="shared" si="25"/>
        <v>1758</v>
      </c>
      <c r="K160" s="52">
        <f t="shared" si="26"/>
        <v>25</v>
      </c>
      <c r="L160" s="53">
        <f t="shared" si="27"/>
        <v>0</v>
      </c>
      <c r="M160" s="53">
        <f t="shared" si="28"/>
        <v>0</v>
      </c>
      <c r="N160" s="54"/>
      <c r="O160" s="30"/>
    </row>
    <row r="161" spans="2:15" ht="25.5" customHeight="1">
      <c r="B161" s="36">
        <f>IF(ISBLANK(G161),"",ABS(ROUND(G161,0))&amp;" "&amp;H161)</f>
      </c>
      <c r="C161" s="4" t="s">
        <v>454</v>
      </c>
      <c r="E161" s="1" t="s">
        <v>255</v>
      </c>
      <c r="F161" s="4" t="s">
        <v>102</v>
      </c>
      <c r="G161" s="36"/>
      <c r="H161" s="18"/>
      <c r="I161" s="18"/>
      <c r="J161" s="50">
        <f t="shared" si="25"/>
        <v>1758</v>
      </c>
      <c r="K161" s="52">
        <f t="shared" si="26"/>
        <v>25</v>
      </c>
      <c r="L161" s="53">
        <f t="shared" si="27"/>
        <v>0</v>
      </c>
      <c r="M161" s="53">
        <f t="shared" si="28"/>
        <v>0</v>
      </c>
      <c r="N161" s="54"/>
      <c r="O161" s="30"/>
    </row>
    <row r="162" spans="6:15" ht="31.5" customHeight="1">
      <c r="F162" s="4" t="s">
        <v>250</v>
      </c>
      <c r="G162" s="36"/>
      <c r="H162" s="18"/>
      <c r="I162" s="18"/>
      <c r="J162" s="50">
        <f t="shared" si="25"/>
        <v>1758</v>
      </c>
      <c r="K162" s="52">
        <f t="shared" si="26"/>
        <v>25</v>
      </c>
      <c r="L162" s="53">
        <f t="shared" si="27"/>
        <v>0</v>
      </c>
      <c r="M162" s="53">
        <f t="shared" si="28"/>
        <v>0</v>
      </c>
      <c r="N162" s="54"/>
      <c r="O162" s="30"/>
    </row>
    <row r="163" spans="4:15" ht="30.75" customHeight="1">
      <c r="D163" s="58" t="s">
        <v>123</v>
      </c>
      <c r="E163" s="1" t="s">
        <v>244</v>
      </c>
      <c r="F163" s="4" t="s">
        <v>251</v>
      </c>
      <c r="G163" s="36"/>
      <c r="H163" s="18"/>
      <c r="I163" s="18"/>
      <c r="J163" s="50">
        <f t="shared" si="25"/>
        <v>1758</v>
      </c>
      <c r="K163" s="52">
        <f t="shared" si="26"/>
        <v>16</v>
      </c>
      <c r="L163" s="53">
        <f t="shared" si="27"/>
        <v>0</v>
      </c>
      <c r="M163" s="53">
        <f t="shared" si="28"/>
        <v>16</v>
      </c>
      <c r="N163" s="54"/>
      <c r="O163" s="30"/>
    </row>
    <row r="164" spans="4:15" ht="34.5" customHeight="1">
      <c r="D164" s="65"/>
      <c r="E164" s="4" t="s">
        <v>243</v>
      </c>
      <c r="F164" s="4" t="s">
        <v>248</v>
      </c>
      <c r="G164" s="36"/>
      <c r="H164" s="18"/>
      <c r="I164" s="18"/>
      <c r="J164" s="50">
        <f t="shared" si="25"/>
        <v>1758</v>
      </c>
      <c r="K164" s="52">
        <f t="shared" si="26"/>
        <v>25</v>
      </c>
      <c r="L164" s="53">
        <f t="shared" si="27"/>
        <v>0</v>
      </c>
      <c r="M164" s="53">
        <f t="shared" si="28"/>
        <v>0</v>
      </c>
      <c r="N164" s="54"/>
      <c r="O164" s="30"/>
    </row>
    <row r="165" spans="6:15" ht="29.25" customHeight="1">
      <c r="F165" s="4" t="s">
        <v>249</v>
      </c>
      <c r="G165" s="36"/>
      <c r="H165" s="18"/>
      <c r="I165" s="18"/>
      <c r="J165" s="50">
        <f t="shared" si="25"/>
        <v>1758</v>
      </c>
      <c r="K165" s="52">
        <f t="shared" si="26"/>
        <v>25</v>
      </c>
      <c r="L165" s="53">
        <f t="shared" si="27"/>
        <v>0</v>
      </c>
      <c r="M165" s="53">
        <f t="shared" si="28"/>
        <v>0</v>
      </c>
      <c r="N165" s="54"/>
      <c r="O165" s="30"/>
    </row>
    <row r="166" spans="5:15" ht="48" customHeight="1">
      <c r="E166" s="2"/>
      <c r="F166" s="4" t="s">
        <v>247</v>
      </c>
      <c r="G166" s="36"/>
      <c r="H166" s="18"/>
      <c r="I166" s="18"/>
      <c r="J166" s="50">
        <f t="shared" si="25"/>
        <v>1758</v>
      </c>
      <c r="K166" s="52">
        <f t="shared" si="26"/>
        <v>25</v>
      </c>
      <c r="L166" s="53">
        <f t="shared" si="27"/>
        <v>0</v>
      </c>
      <c r="M166" s="53">
        <f t="shared" si="28"/>
        <v>0</v>
      </c>
      <c r="N166" s="54"/>
      <c r="O166" s="30"/>
    </row>
    <row r="167" spans="1:15" ht="32.25" customHeight="1">
      <c r="A167" s="6">
        <f>A157+1</f>
        <v>78</v>
      </c>
      <c r="B167" s="36" t="str">
        <f>IF(ISBLANK(G167),"",ABS(ROUND(G167,0))&amp;" "&amp;H167)</f>
        <v>1758 A.D.</v>
      </c>
      <c r="C167" s="75" t="s">
        <v>105</v>
      </c>
      <c r="E167" s="75" t="s">
        <v>407</v>
      </c>
      <c r="F167" s="4" t="s">
        <v>122</v>
      </c>
      <c r="G167" s="36">
        <f>IF(K167=0,J168-Generation_Length,J168-K167)</f>
        <v>1758</v>
      </c>
      <c r="H167" s="18" t="str">
        <f>IF(ISBLANK(G167),"",IF(G167&lt;0,"B.C.","A.D."))</f>
        <v>A.D.</v>
      </c>
      <c r="I167" s="18"/>
      <c r="J167" s="50">
        <f t="shared" si="25"/>
        <v>1758</v>
      </c>
      <c r="K167" s="52">
        <f t="shared" si="26"/>
        <v>25</v>
      </c>
      <c r="L167" s="53">
        <f t="shared" si="27"/>
        <v>0</v>
      </c>
      <c r="M167" s="53">
        <f t="shared" si="28"/>
        <v>0</v>
      </c>
      <c r="N167" s="54"/>
      <c r="O167" s="30"/>
    </row>
    <row r="168" spans="3:15" ht="23.25" customHeight="1">
      <c r="C168" s="75"/>
      <c r="E168" s="76"/>
      <c r="F168" s="75" t="s">
        <v>106</v>
      </c>
      <c r="G168" s="36"/>
      <c r="H168" s="18"/>
      <c r="I168" s="18"/>
      <c r="J168" s="50">
        <f t="shared" si="25"/>
        <v>1783</v>
      </c>
      <c r="K168" s="52">
        <f t="shared" si="26"/>
        <v>25</v>
      </c>
      <c r="L168" s="53">
        <f t="shared" si="27"/>
        <v>0</v>
      </c>
      <c r="M168" s="53">
        <f t="shared" si="28"/>
        <v>0</v>
      </c>
      <c r="N168" s="54"/>
      <c r="O168" s="30"/>
    </row>
    <row r="169" spans="6:15" ht="27" customHeight="1">
      <c r="F169" s="75"/>
      <c r="G169" s="36"/>
      <c r="H169" s="18"/>
      <c r="I169" s="18"/>
      <c r="J169" s="50">
        <f t="shared" si="25"/>
        <v>1783</v>
      </c>
      <c r="K169" s="52">
        <f t="shared" si="26"/>
        <v>25</v>
      </c>
      <c r="L169" s="53">
        <f t="shared" si="27"/>
        <v>0</v>
      </c>
      <c r="M169" s="53">
        <f t="shared" si="28"/>
        <v>0</v>
      </c>
      <c r="N169" s="54"/>
      <c r="O169" s="30"/>
    </row>
    <row r="170" spans="1:15" ht="27" customHeight="1">
      <c r="A170" s="6">
        <f>A167+1</f>
        <v>79</v>
      </c>
      <c r="B170" s="36" t="str">
        <f>IF(ISBLANK(G170),"",ABS(ROUND(G170,0))&amp;" "&amp;H170)</f>
        <v>1783 A.D.</v>
      </c>
      <c r="C170" s="4" t="s">
        <v>126</v>
      </c>
      <c r="D170" s="58" t="s">
        <v>123</v>
      </c>
      <c r="E170" s="75" t="s">
        <v>106</v>
      </c>
      <c r="F170" s="4" t="s">
        <v>426</v>
      </c>
      <c r="G170" s="36">
        <f>IF(K170=0,J171-Generation_Length,J171-K170)</f>
        <v>1783</v>
      </c>
      <c r="H170" s="18" t="str">
        <f>IF(ISBLANK(G170),"",IF(G170&lt;0,"B.C.","A.D."))</f>
        <v>A.D.</v>
      </c>
      <c r="I170" s="18"/>
      <c r="J170" s="50">
        <f t="shared" si="25"/>
        <v>1783</v>
      </c>
      <c r="K170" s="52">
        <f t="shared" si="26"/>
        <v>16</v>
      </c>
      <c r="L170" s="53">
        <f t="shared" si="27"/>
        <v>0</v>
      </c>
      <c r="M170" s="53">
        <f t="shared" si="28"/>
        <v>16</v>
      </c>
      <c r="N170" s="54"/>
      <c r="O170" s="30"/>
    </row>
    <row r="171" spans="5:15" ht="45.75" customHeight="1">
      <c r="E171" s="75"/>
      <c r="F171" s="6" t="s">
        <v>124</v>
      </c>
      <c r="G171" s="36"/>
      <c r="H171" s="18">
        <f>IF(ISBLANK(G171),"",IF(G171&lt;0,"B.C.","A.D."))</f>
      </c>
      <c r="I171" s="18"/>
      <c r="J171" s="50">
        <f t="shared" si="25"/>
        <v>1799</v>
      </c>
      <c r="K171" s="52">
        <f t="shared" si="26"/>
        <v>25</v>
      </c>
      <c r="L171" s="53">
        <f t="shared" si="27"/>
        <v>0</v>
      </c>
      <c r="M171" s="53">
        <f t="shared" si="28"/>
        <v>0</v>
      </c>
      <c r="N171" s="54"/>
      <c r="O171" s="30"/>
    </row>
    <row r="172" spans="1:15" ht="27.75" customHeight="1">
      <c r="A172" s="6">
        <f>A170+1</f>
        <v>80</v>
      </c>
      <c r="B172" s="36" t="str">
        <f>IF(ISBLANK(G172),"",ABS(ROUND(G172,0))&amp;" "&amp;H172)</f>
        <v>1799 A.D.</v>
      </c>
      <c r="C172" s="75" t="s">
        <v>125</v>
      </c>
      <c r="E172" s="6" t="s">
        <v>127</v>
      </c>
      <c r="F172" s="86" t="s">
        <v>431</v>
      </c>
      <c r="G172" s="36">
        <f>IF(K172=0,J173-Generation_Length,J173-K172)</f>
        <v>1799</v>
      </c>
      <c r="H172" s="18" t="str">
        <f>IF(ISBLANK(G172),"",IF(G172&lt;0,"B.C.","A.D."))</f>
        <v>A.D.</v>
      </c>
      <c r="I172" s="18"/>
      <c r="J172" s="50">
        <f t="shared" si="25"/>
        <v>1799</v>
      </c>
      <c r="K172" s="52">
        <f aca="true" t="shared" si="32" ref="K172:K203">IF(SUM(L172:M172)=0,Generation_Length,SUM(L172:M172))</f>
        <v>25</v>
      </c>
      <c r="L172" s="53">
        <f aca="true" t="shared" si="33" ref="L172:L206">IF(D172="Ho'I",Hoi_Generation_Length,0)</f>
        <v>0</v>
      </c>
      <c r="M172" s="53">
        <f aca="true" t="shared" si="34" ref="M172:M206">IF(D172="Pi'o",Pio_Generation_Length,0)</f>
        <v>0</v>
      </c>
      <c r="N172" s="54"/>
      <c r="O172" s="30"/>
    </row>
    <row r="173" spans="3:15" ht="51.75" customHeight="1">
      <c r="C173" s="75"/>
      <c r="E173" s="2"/>
      <c r="F173" s="75"/>
      <c r="G173" s="36"/>
      <c r="H173" s="18">
        <f>IF(ISBLANK(G173),"",IF(G173&lt;0,"B.C.","A.D."))</f>
      </c>
      <c r="I173" s="18"/>
      <c r="J173" s="50">
        <f t="shared" si="25"/>
        <v>1824</v>
      </c>
      <c r="K173" s="52">
        <f t="shared" si="32"/>
        <v>25</v>
      </c>
      <c r="L173" s="53">
        <f t="shared" si="33"/>
        <v>0</v>
      </c>
      <c r="M173" s="53">
        <f t="shared" si="34"/>
        <v>0</v>
      </c>
      <c r="N173" s="54"/>
      <c r="O173" s="30"/>
    </row>
    <row r="174" spans="1:15" ht="66" customHeight="1">
      <c r="A174" s="6">
        <f>A172+1</f>
        <v>81</v>
      </c>
      <c r="B174" s="36" t="str">
        <f>IF(ISBLANK(G174),"",ABS(ROUND(G174,0))&amp;" "&amp;H174)</f>
        <v>1824 A.D.</v>
      </c>
      <c r="C174" s="4" t="s">
        <v>114</v>
      </c>
      <c r="E174" s="86" t="s">
        <v>432</v>
      </c>
      <c r="F174" s="4" t="s">
        <v>414</v>
      </c>
      <c r="G174" s="36">
        <v>1824</v>
      </c>
      <c r="H174" s="18" t="str">
        <f>IF(ISBLANK(G174),"",IF(G174&lt;0,"B.C.","A.D."))</f>
        <v>A.D.</v>
      </c>
      <c r="I174" s="18"/>
      <c r="J174" s="50">
        <f t="shared" si="25"/>
        <v>1824</v>
      </c>
      <c r="K174" s="52">
        <f t="shared" si="32"/>
        <v>25</v>
      </c>
      <c r="L174" s="53">
        <f t="shared" si="33"/>
        <v>0</v>
      </c>
      <c r="M174" s="53">
        <f t="shared" si="34"/>
        <v>0</v>
      </c>
      <c r="N174" s="54"/>
      <c r="O174" s="30"/>
    </row>
    <row r="175" spans="5:15" ht="25.5" customHeight="1">
      <c r="E175" s="75"/>
      <c r="F175" s="4" t="s">
        <v>279</v>
      </c>
      <c r="G175" s="36"/>
      <c r="H175" s="18"/>
      <c r="I175" s="18"/>
      <c r="J175" s="50">
        <f t="shared" si="25"/>
        <v>0</v>
      </c>
      <c r="K175" s="52">
        <f t="shared" si="32"/>
        <v>25</v>
      </c>
      <c r="L175" s="53">
        <f t="shared" si="33"/>
        <v>0</v>
      </c>
      <c r="M175" s="53">
        <f t="shared" si="34"/>
        <v>0</v>
      </c>
      <c r="N175" s="54"/>
      <c r="O175" s="30"/>
    </row>
    <row r="176" spans="5:15" ht="66.75" customHeight="1">
      <c r="E176" s="4" t="s">
        <v>258</v>
      </c>
      <c r="F176" s="4" t="s">
        <v>416</v>
      </c>
      <c r="G176" s="36"/>
      <c r="H176" s="18"/>
      <c r="I176" s="18"/>
      <c r="J176" s="50">
        <f t="shared" si="25"/>
        <v>0</v>
      </c>
      <c r="K176" s="52">
        <f t="shared" si="32"/>
        <v>25</v>
      </c>
      <c r="L176" s="53">
        <f t="shared" si="33"/>
        <v>0</v>
      </c>
      <c r="M176" s="53">
        <f t="shared" si="34"/>
        <v>0</v>
      </c>
      <c r="N176" s="54"/>
      <c r="O176" s="30"/>
    </row>
    <row r="177" spans="5:15" ht="54.75" customHeight="1">
      <c r="E177" s="4" t="s">
        <v>260</v>
      </c>
      <c r="F177" s="4" t="s">
        <v>415</v>
      </c>
      <c r="G177" s="36"/>
      <c r="H177" s="18"/>
      <c r="I177" s="18"/>
      <c r="J177" s="50">
        <f t="shared" si="25"/>
        <v>0</v>
      </c>
      <c r="K177" s="52">
        <f t="shared" si="32"/>
        <v>25</v>
      </c>
      <c r="L177" s="53">
        <f t="shared" si="33"/>
        <v>0</v>
      </c>
      <c r="M177" s="53">
        <f t="shared" si="34"/>
        <v>0</v>
      </c>
      <c r="N177" s="54"/>
      <c r="O177" s="30"/>
    </row>
    <row r="178" spans="5:15" ht="38.25" customHeight="1">
      <c r="E178" s="4" t="s">
        <v>259</v>
      </c>
      <c r="F178" s="4" t="s">
        <v>257</v>
      </c>
      <c r="G178" s="36"/>
      <c r="H178" s="18"/>
      <c r="I178" s="18"/>
      <c r="J178" s="50">
        <f t="shared" si="25"/>
        <v>0</v>
      </c>
      <c r="K178" s="52">
        <f t="shared" si="32"/>
        <v>25</v>
      </c>
      <c r="L178" s="53">
        <f t="shared" si="33"/>
        <v>0</v>
      </c>
      <c r="M178" s="53">
        <f t="shared" si="34"/>
        <v>0</v>
      </c>
      <c r="N178" s="54"/>
      <c r="O178" s="30"/>
    </row>
    <row r="179" spans="1:15" ht="30.75" customHeight="1">
      <c r="A179" s="6">
        <f>A174+1</f>
        <v>82</v>
      </c>
      <c r="B179" s="36">
        <f>IF(ISBLANK(G179),"",ABS(ROUND(G179,0))&amp;" "&amp;H179)</f>
      </c>
      <c r="C179" s="75" t="s">
        <v>107</v>
      </c>
      <c r="E179" s="4" t="s">
        <v>108</v>
      </c>
      <c r="F179" s="4" t="s">
        <v>262</v>
      </c>
      <c r="G179" s="36"/>
      <c r="H179" s="18"/>
      <c r="I179" s="18"/>
      <c r="J179" s="50">
        <f t="shared" si="25"/>
        <v>0</v>
      </c>
      <c r="K179" s="52">
        <f t="shared" si="32"/>
        <v>25</v>
      </c>
      <c r="L179" s="53">
        <f t="shared" si="33"/>
        <v>0</v>
      </c>
      <c r="M179" s="53">
        <f t="shared" si="34"/>
        <v>0</v>
      </c>
      <c r="N179" s="54"/>
      <c r="O179" s="30"/>
    </row>
    <row r="180" spans="3:15" ht="40.5" customHeight="1">
      <c r="C180" s="75"/>
      <c r="E180" s="4"/>
      <c r="F180" s="4" t="s">
        <v>440</v>
      </c>
      <c r="G180" s="36"/>
      <c r="H180" s="18">
        <f>IF(ISBLANK(G180),"",IF(G180&lt;0,"B.C.","A.D."))</f>
      </c>
      <c r="I180" s="18"/>
      <c r="J180" s="50">
        <f t="shared" si="25"/>
        <v>0</v>
      </c>
      <c r="K180" s="52">
        <f t="shared" si="32"/>
        <v>25</v>
      </c>
      <c r="L180" s="53">
        <f t="shared" si="33"/>
        <v>0</v>
      </c>
      <c r="M180" s="53">
        <f t="shared" si="34"/>
        <v>0</v>
      </c>
      <c r="N180" s="54"/>
      <c r="O180" s="30"/>
    </row>
    <row r="181" spans="5:15" ht="36" customHeight="1">
      <c r="E181" s="4" t="s">
        <v>261</v>
      </c>
      <c r="F181" s="4" t="s">
        <v>109</v>
      </c>
      <c r="G181" s="36"/>
      <c r="H181" s="18">
        <f>IF(ISBLANK(G181),"",IF(G181&lt;0,"B.C.","A.D."))</f>
      </c>
      <c r="I181" s="18"/>
      <c r="J181" s="50">
        <f t="shared" si="25"/>
        <v>0</v>
      </c>
      <c r="K181" s="52">
        <f t="shared" si="32"/>
        <v>25</v>
      </c>
      <c r="L181" s="53">
        <f t="shared" si="33"/>
        <v>0</v>
      </c>
      <c r="M181" s="53">
        <f t="shared" si="34"/>
        <v>0</v>
      </c>
      <c r="N181" s="54"/>
      <c r="O181" s="30"/>
    </row>
    <row r="182" spans="5:15" ht="66.75" customHeight="1">
      <c r="E182" s="4" t="s">
        <v>113</v>
      </c>
      <c r="F182" s="4" t="s">
        <v>441</v>
      </c>
      <c r="G182" s="36"/>
      <c r="H182" s="18">
        <f>IF(ISBLANK(G182),"",IF(G182&lt;0,"B.C.","A.D."))</f>
      </c>
      <c r="I182" s="18"/>
      <c r="J182" s="50">
        <f t="shared" si="25"/>
        <v>0</v>
      </c>
      <c r="K182" s="52">
        <f t="shared" si="32"/>
        <v>25</v>
      </c>
      <c r="L182" s="53">
        <f t="shared" si="33"/>
        <v>0</v>
      </c>
      <c r="M182" s="53">
        <f t="shared" si="34"/>
        <v>0</v>
      </c>
      <c r="N182" s="54"/>
      <c r="O182" s="30"/>
    </row>
    <row r="183" spans="1:15" ht="28.5" customHeight="1">
      <c r="A183" s="6">
        <f>A179+1</f>
        <v>83</v>
      </c>
      <c r="B183" s="36">
        <f>IF(ISBLANK(G183),"",ABS(ROUND(G183,0))&amp;" "&amp;H183)</f>
      </c>
      <c r="C183" s="80" t="s">
        <v>115</v>
      </c>
      <c r="D183" s="64"/>
      <c r="E183" s="87" t="s">
        <v>442</v>
      </c>
      <c r="F183" s="20" t="s">
        <v>346</v>
      </c>
      <c r="G183" s="36"/>
      <c r="H183" s="18"/>
      <c r="I183" s="18"/>
      <c r="J183" s="50">
        <f t="shared" si="25"/>
        <v>0</v>
      </c>
      <c r="K183" s="52">
        <f t="shared" si="32"/>
        <v>25</v>
      </c>
      <c r="L183" s="53">
        <f t="shared" si="33"/>
        <v>0</v>
      </c>
      <c r="M183" s="53">
        <f t="shared" si="34"/>
        <v>0</v>
      </c>
      <c r="N183" s="54"/>
      <c r="O183" s="30"/>
    </row>
    <row r="184" spans="1:15" ht="27.75" customHeight="1">
      <c r="A184" s="27">
        <v>0</v>
      </c>
      <c r="B184" s="36">
        <f aca="true" t="shared" si="35" ref="B184:B192">IF(ISBLANK(G184),"",ABS(INT(G184))&amp;" "&amp;H184)</f>
      </c>
      <c r="C184" s="76"/>
      <c r="D184" s="66"/>
      <c r="E184" s="76"/>
      <c r="F184" s="20" t="s">
        <v>444</v>
      </c>
      <c r="G184" s="36"/>
      <c r="H184" s="18">
        <f>IF(ISBLANK(G184),"",IF(G184&lt;0,"B.C.","A.D."))</f>
      </c>
      <c r="I184" s="18"/>
      <c r="J184" s="50">
        <f t="shared" si="25"/>
        <v>0</v>
      </c>
      <c r="K184" s="52">
        <f t="shared" si="32"/>
        <v>25</v>
      </c>
      <c r="L184" s="53">
        <f t="shared" si="33"/>
        <v>0</v>
      </c>
      <c r="M184" s="53">
        <f t="shared" si="34"/>
        <v>0</v>
      </c>
      <c r="N184" s="54"/>
      <c r="O184" s="30"/>
    </row>
    <row r="185" spans="1:15" ht="28.5" customHeight="1">
      <c r="A185" s="27">
        <v>0</v>
      </c>
      <c r="B185" s="36">
        <f t="shared" si="35"/>
      </c>
      <c r="C185" s="76"/>
      <c r="D185" s="66"/>
      <c r="E185" s="76"/>
      <c r="F185" s="21" t="s">
        <v>347</v>
      </c>
      <c r="G185" s="36"/>
      <c r="H185" s="18">
        <f>IF(ISBLANK(G185),"",IF(G185&lt;0,"B.C.","A.D."))</f>
      </c>
      <c r="I185" s="18"/>
      <c r="J185" s="50">
        <f t="shared" si="25"/>
        <v>0</v>
      </c>
      <c r="K185" s="52">
        <f t="shared" si="32"/>
        <v>25</v>
      </c>
      <c r="L185" s="53">
        <f t="shared" si="33"/>
        <v>0</v>
      </c>
      <c r="M185" s="53">
        <f t="shared" si="34"/>
        <v>0</v>
      </c>
      <c r="N185" s="54"/>
      <c r="O185" s="30"/>
    </row>
    <row r="186" spans="1:15" ht="41.25" customHeight="1">
      <c r="A186" s="27">
        <v>0</v>
      </c>
      <c r="B186" s="36">
        <f t="shared" si="35"/>
      </c>
      <c r="C186" s="76"/>
      <c r="D186" s="64"/>
      <c r="E186" s="76"/>
      <c r="F186" s="21" t="s">
        <v>447</v>
      </c>
      <c r="G186" s="36"/>
      <c r="H186" s="18">
        <f>IF(ISBLANK(G186),"",IF(G186&lt;0,"B.C.","A.D."))</f>
      </c>
      <c r="I186" s="18"/>
      <c r="J186" s="50">
        <f t="shared" si="25"/>
        <v>0</v>
      </c>
      <c r="K186" s="52">
        <f t="shared" si="32"/>
        <v>25</v>
      </c>
      <c r="L186" s="53">
        <f t="shared" si="33"/>
        <v>0</v>
      </c>
      <c r="M186" s="53">
        <f t="shared" si="34"/>
        <v>0</v>
      </c>
      <c r="N186" s="54"/>
      <c r="O186" s="30"/>
    </row>
    <row r="187" spans="1:15" ht="28.5" customHeight="1">
      <c r="A187" s="27">
        <v>0</v>
      </c>
      <c r="B187" s="36">
        <f t="shared" si="35"/>
      </c>
      <c r="C187" s="76"/>
      <c r="D187" s="66"/>
      <c r="E187" s="76"/>
      <c r="F187" s="21" t="s">
        <v>348</v>
      </c>
      <c r="G187" s="36"/>
      <c r="H187" s="18">
        <f>IF(ISBLANK(G187),"",IF(G187&lt;0,"B.C.","A.D."))</f>
      </c>
      <c r="I187" s="18"/>
      <c r="J187" s="50">
        <f t="shared" si="25"/>
        <v>0</v>
      </c>
      <c r="K187" s="52">
        <f t="shared" si="32"/>
        <v>25</v>
      </c>
      <c r="L187" s="53">
        <f t="shared" si="33"/>
        <v>0</v>
      </c>
      <c r="M187" s="53">
        <f t="shared" si="34"/>
        <v>0</v>
      </c>
      <c r="N187" s="54"/>
      <c r="O187" s="30"/>
    </row>
    <row r="188" spans="1:15" ht="26.25" customHeight="1">
      <c r="A188" s="27">
        <v>0</v>
      </c>
      <c r="B188" s="36">
        <f t="shared" si="35"/>
      </c>
      <c r="C188" s="76"/>
      <c r="D188" s="66"/>
      <c r="E188" s="76"/>
      <c r="F188" s="21" t="s">
        <v>349</v>
      </c>
      <c r="G188" s="36"/>
      <c r="H188" s="18">
        <f>IF(ISBLANK(G188),"",IF(G188&lt;0,"B.C.","A.D."))</f>
      </c>
      <c r="I188" s="18"/>
      <c r="J188" s="50">
        <f t="shared" si="25"/>
        <v>0</v>
      </c>
      <c r="K188" s="52">
        <f t="shared" si="32"/>
        <v>25</v>
      </c>
      <c r="L188" s="53">
        <f t="shared" si="33"/>
        <v>0</v>
      </c>
      <c r="M188" s="53">
        <f t="shared" si="34"/>
        <v>0</v>
      </c>
      <c r="N188" s="54"/>
      <c r="O188" s="30"/>
    </row>
    <row r="189" spans="1:15" ht="27.75" customHeight="1">
      <c r="A189" s="27">
        <v>0</v>
      </c>
      <c r="B189" s="36">
        <f t="shared" si="35"/>
      </c>
      <c r="C189" s="76"/>
      <c r="D189" s="66"/>
      <c r="E189" s="76"/>
      <c r="F189" s="21" t="s">
        <v>443</v>
      </c>
      <c r="G189" s="36"/>
      <c r="H189" s="18"/>
      <c r="I189" s="18"/>
      <c r="J189" s="50">
        <f t="shared" si="25"/>
        <v>0</v>
      </c>
      <c r="K189" s="52">
        <f t="shared" si="32"/>
        <v>25</v>
      </c>
      <c r="L189" s="53">
        <f t="shared" si="33"/>
        <v>0</v>
      </c>
      <c r="M189" s="53">
        <f t="shared" si="34"/>
        <v>0</v>
      </c>
      <c r="N189" s="54"/>
      <c r="O189" s="30"/>
    </row>
    <row r="190" spans="1:15" ht="28.5" customHeight="1">
      <c r="A190" s="27">
        <v>0</v>
      </c>
      <c r="B190" s="36">
        <f t="shared" si="35"/>
      </c>
      <c r="C190" s="76"/>
      <c r="D190" s="66"/>
      <c r="E190" s="76"/>
      <c r="F190" s="21" t="s">
        <v>445</v>
      </c>
      <c r="G190" s="36"/>
      <c r="H190" s="18"/>
      <c r="I190" s="18"/>
      <c r="J190" s="50">
        <f t="shared" si="25"/>
        <v>0</v>
      </c>
      <c r="K190" s="52">
        <f t="shared" si="32"/>
        <v>25</v>
      </c>
      <c r="L190" s="53">
        <f t="shared" si="33"/>
        <v>0</v>
      </c>
      <c r="M190" s="53">
        <f t="shared" si="34"/>
        <v>0</v>
      </c>
      <c r="N190" s="54"/>
      <c r="O190" s="30"/>
    </row>
    <row r="191" spans="1:15" ht="61.5" customHeight="1">
      <c r="A191" s="27">
        <v>0</v>
      </c>
      <c r="B191" s="36">
        <f t="shared" si="35"/>
      </c>
      <c r="C191" s="76"/>
      <c r="D191" s="66"/>
      <c r="E191" s="76"/>
      <c r="F191" s="21" t="s">
        <v>446</v>
      </c>
      <c r="G191" s="36"/>
      <c r="H191" s="18"/>
      <c r="I191" s="18"/>
      <c r="J191" s="50">
        <f t="shared" si="25"/>
        <v>0</v>
      </c>
      <c r="K191" s="52">
        <f t="shared" si="32"/>
        <v>25</v>
      </c>
      <c r="L191" s="53">
        <f t="shared" si="33"/>
        <v>0</v>
      </c>
      <c r="M191" s="53">
        <f t="shared" si="34"/>
        <v>0</v>
      </c>
      <c r="N191" s="54"/>
      <c r="O191" s="30"/>
    </row>
    <row r="192" spans="1:15" ht="42" customHeight="1">
      <c r="A192" s="27"/>
      <c r="B192" s="36">
        <f t="shared" si="35"/>
      </c>
      <c r="C192" s="1" t="s">
        <v>110</v>
      </c>
      <c r="D192" s="64"/>
      <c r="E192" s="21" t="s">
        <v>350</v>
      </c>
      <c r="F192" s="34" t="s">
        <v>257</v>
      </c>
      <c r="G192" s="36"/>
      <c r="H192" s="18"/>
      <c r="I192" s="18"/>
      <c r="J192" s="50">
        <f t="shared" si="25"/>
        <v>0</v>
      </c>
      <c r="K192" s="52">
        <f t="shared" si="32"/>
        <v>25</v>
      </c>
      <c r="L192" s="53">
        <f t="shared" si="33"/>
        <v>0</v>
      </c>
      <c r="M192" s="53">
        <f t="shared" si="34"/>
        <v>0</v>
      </c>
      <c r="N192" s="54"/>
      <c r="O192" s="30"/>
    </row>
    <row r="193" spans="1:15" ht="43.5" customHeight="1">
      <c r="A193" s="82" t="s">
        <v>280</v>
      </c>
      <c r="B193" s="82"/>
      <c r="C193" s="82"/>
      <c r="D193" s="82"/>
      <c r="E193" s="82"/>
      <c r="F193" s="82"/>
      <c r="G193" s="36"/>
      <c r="H193" s="18"/>
      <c r="I193" s="18"/>
      <c r="J193" s="50">
        <f t="shared" si="25"/>
        <v>0</v>
      </c>
      <c r="K193" s="52">
        <f t="shared" si="32"/>
        <v>25</v>
      </c>
      <c r="L193" s="53">
        <f t="shared" si="33"/>
        <v>0</v>
      </c>
      <c r="M193" s="53">
        <f t="shared" si="34"/>
        <v>0</v>
      </c>
      <c r="N193" s="54"/>
      <c r="O193" s="30"/>
    </row>
    <row r="194" spans="1:15" ht="33.75" customHeight="1">
      <c r="A194" s="27"/>
      <c r="B194" s="36"/>
      <c r="C194" s="17"/>
      <c r="D194" s="67"/>
      <c r="E194" s="19"/>
      <c r="F194" s="19"/>
      <c r="G194" s="36"/>
      <c r="H194" s="18"/>
      <c r="I194" s="18"/>
      <c r="J194" s="50">
        <f t="shared" si="25"/>
        <v>0</v>
      </c>
      <c r="K194" s="52">
        <f t="shared" si="32"/>
        <v>25</v>
      </c>
      <c r="L194" s="53">
        <f t="shared" si="33"/>
        <v>0</v>
      </c>
      <c r="M194" s="53">
        <f t="shared" si="34"/>
        <v>0</v>
      </c>
      <c r="N194" s="54"/>
      <c r="O194" s="30"/>
    </row>
    <row r="195" spans="1:15" ht="27" customHeight="1">
      <c r="A195" s="6">
        <f>A183+1</f>
        <v>84</v>
      </c>
      <c r="B195" s="36">
        <f>IF(ISBLANK(G195),"",ABS(ROUND(G195,0))&amp;" "&amp;H195)</f>
      </c>
      <c r="C195" s="20" t="s">
        <v>281</v>
      </c>
      <c r="D195" s="66"/>
      <c r="E195" s="21" t="s">
        <v>282</v>
      </c>
      <c r="F195" s="21" t="s">
        <v>283</v>
      </c>
      <c r="G195" s="36"/>
      <c r="H195" s="18">
        <f>IF(ISBLANK(G195),"",IF(G195&lt;0,"B.C.","A.D."))</f>
      </c>
      <c r="I195" s="18"/>
      <c r="J195" s="50">
        <f t="shared" si="25"/>
        <v>0</v>
      </c>
      <c r="K195" s="52">
        <f t="shared" si="32"/>
        <v>25</v>
      </c>
      <c r="L195" s="53">
        <f t="shared" si="33"/>
        <v>0</v>
      </c>
      <c r="M195" s="53">
        <f t="shared" si="34"/>
        <v>0</v>
      </c>
      <c r="N195" s="54"/>
      <c r="O195" s="30"/>
    </row>
    <row r="196" spans="1:15" ht="27.75" customHeight="1">
      <c r="A196" s="27">
        <v>0</v>
      </c>
      <c r="B196" s="36">
        <f aca="true" t="shared" si="36" ref="B196:B203">IF(ISBLANK(G196),"",ABS(ROUND(G196,0))&amp;" "&amp;H196)</f>
      </c>
      <c r="C196" s="20"/>
      <c r="D196" s="66"/>
      <c r="E196" s="21"/>
      <c r="F196" s="21" t="s">
        <v>284</v>
      </c>
      <c r="G196" s="36"/>
      <c r="H196" s="18"/>
      <c r="I196" s="18"/>
      <c r="J196" s="50">
        <f t="shared" si="25"/>
        <v>0</v>
      </c>
      <c r="K196" s="52">
        <f t="shared" si="32"/>
        <v>25</v>
      </c>
      <c r="L196" s="53">
        <f t="shared" si="33"/>
        <v>0</v>
      </c>
      <c r="M196" s="53">
        <f t="shared" si="34"/>
        <v>0</v>
      </c>
      <c r="N196" s="54"/>
      <c r="O196" s="30"/>
    </row>
    <row r="197" spans="1:15" ht="28.5" customHeight="1">
      <c r="A197" s="27">
        <v>0</v>
      </c>
      <c r="B197" s="36">
        <f t="shared" si="36"/>
      </c>
      <c r="C197" s="20"/>
      <c r="D197" s="66"/>
      <c r="E197" s="21"/>
      <c r="F197" s="21" t="s">
        <v>285</v>
      </c>
      <c r="G197" s="36"/>
      <c r="H197" s="18"/>
      <c r="I197" s="18"/>
      <c r="J197" s="50">
        <f t="shared" si="25"/>
        <v>0</v>
      </c>
      <c r="K197" s="52">
        <f t="shared" si="32"/>
        <v>25</v>
      </c>
      <c r="L197" s="53">
        <f t="shared" si="33"/>
        <v>0</v>
      </c>
      <c r="M197" s="53">
        <f t="shared" si="34"/>
        <v>0</v>
      </c>
      <c r="N197" s="54"/>
      <c r="O197" s="30"/>
    </row>
    <row r="198" spans="1:15" ht="27.75" customHeight="1">
      <c r="A198" s="27">
        <v>0</v>
      </c>
      <c r="B198" s="36">
        <f t="shared" si="36"/>
      </c>
      <c r="C198" s="20"/>
      <c r="D198" s="66"/>
      <c r="E198" s="21"/>
      <c r="F198" s="21" t="s">
        <v>286</v>
      </c>
      <c r="G198" s="36"/>
      <c r="H198" s="18"/>
      <c r="I198" s="18"/>
      <c r="J198" s="50">
        <f t="shared" si="25"/>
        <v>0</v>
      </c>
      <c r="K198" s="52">
        <f t="shared" si="32"/>
        <v>25</v>
      </c>
      <c r="L198" s="53">
        <f t="shared" si="33"/>
        <v>0</v>
      </c>
      <c r="M198" s="53">
        <f t="shared" si="34"/>
        <v>0</v>
      </c>
      <c r="N198" s="54"/>
      <c r="O198" s="30"/>
    </row>
    <row r="199" spans="1:15" ht="27.75" customHeight="1">
      <c r="A199" s="27">
        <v>0</v>
      </c>
      <c r="B199" s="36">
        <f t="shared" si="36"/>
      </c>
      <c r="C199" s="20"/>
      <c r="D199" s="66"/>
      <c r="E199" s="21"/>
      <c r="F199" s="21" t="s">
        <v>287</v>
      </c>
      <c r="G199" s="36"/>
      <c r="H199" s="18"/>
      <c r="I199" s="18"/>
      <c r="J199" s="50">
        <f t="shared" si="25"/>
        <v>0</v>
      </c>
      <c r="K199" s="52">
        <f t="shared" si="32"/>
        <v>25</v>
      </c>
      <c r="L199" s="53">
        <f t="shared" si="33"/>
        <v>0</v>
      </c>
      <c r="M199" s="53">
        <f t="shared" si="34"/>
        <v>0</v>
      </c>
      <c r="N199" s="54"/>
      <c r="O199" s="30"/>
    </row>
    <row r="200" spans="1:15" ht="24.75" customHeight="1">
      <c r="A200" s="27"/>
      <c r="B200" s="36"/>
      <c r="C200" s="20"/>
      <c r="D200" s="66"/>
      <c r="E200" s="21"/>
      <c r="F200" s="21" t="s">
        <v>417</v>
      </c>
      <c r="G200" s="36"/>
      <c r="H200" s="18"/>
      <c r="I200" s="18"/>
      <c r="J200" s="50">
        <f t="shared" si="25"/>
        <v>0</v>
      </c>
      <c r="K200" s="52">
        <f t="shared" si="32"/>
        <v>25</v>
      </c>
      <c r="L200" s="53">
        <f t="shared" si="33"/>
        <v>0</v>
      </c>
      <c r="M200" s="53">
        <f t="shared" si="34"/>
        <v>0</v>
      </c>
      <c r="N200" s="54"/>
      <c r="O200" s="30"/>
    </row>
    <row r="201" spans="1:15" ht="27.75" customHeight="1">
      <c r="A201" s="27">
        <v>0</v>
      </c>
      <c r="B201" s="36">
        <f t="shared" si="36"/>
      </c>
      <c r="C201" s="20"/>
      <c r="D201" s="66"/>
      <c r="E201" s="21"/>
      <c r="F201" s="21" t="s">
        <v>288</v>
      </c>
      <c r="G201" s="36"/>
      <c r="H201" s="18"/>
      <c r="I201" s="18"/>
      <c r="J201" s="50">
        <f>IF(ISBLANK(G201),J202,G201)</f>
        <v>0</v>
      </c>
      <c r="K201" s="52">
        <f t="shared" si="32"/>
        <v>25</v>
      </c>
      <c r="L201" s="53">
        <f t="shared" si="33"/>
        <v>0</v>
      </c>
      <c r="M201" s="53">
        <f t="shared" si="34"/>
        <v>0</v>
      </c>
      <c r="N201" s="54"/>
      <c r="O201" s="30"/>
    </row>
    <row r="202" spans="1:15" ht="27.75" customHeight="1">
      <c r="A202" s="27">
        <v>0</v>
      </c>
      <c r="B202" s="36">
        <f t="shared" si="36"/>
      </c>
      <c r="C202" s="20"/>
      <c r="D202" s="66"/>
      <c r="E202" s="21"/>
      <c r="F202" s="21" t="s">
        <v>289</v>
      </c>
      <c r="G202" s="36"/>
      <c r="H202" s="18">
        <f>IF(ISBLANK(G202),"",IF(G202&lt;0,"B.C.","A.D."))</f>
      </c>
      <c r="I202" s="18"/>
      <c r="J202" s="50">
        <f>IF(ISBLANK(G203),J203,G202)</f>
        <v>0</v>
      </c>
      <c r="K202" s="52">
        <f t="shared" si="32"/>
        <v>25</v>
      </c>
      <c r="L202" s="53">
        <f t="shared" si="33"/>
        <v>0</v>
      </c>
      <c r="M202" s="53">
        <f t="shared" si="34"/>
        <v>0</v>
      </c>
      <c r="N202" s="54"/>
      <c r="O202" s="30"/>
    </row>
    <row r="203" spans="1:15" ht="27.75" customHeight="1">
      <c r="A203" s="27">
        <v>0</v>
      </c>
      <c r="B203" s="36">
        <f t="shared" si="36"/>
      </c>
      <c r="C203" s="20"/>
      <c r="D203" s="66"/>
      <c r="E203" s="21"/>
      <c r="F203" s="21" t="s">
        <v>290</v>
      </c>
      <c r="G203" s="36"/>
      <c r="H203" s="18">
        <f>IF(ISBLANK(G203),"",IF(G203&lt;0,"B.C.","A.D."))</f>
      </c>
      <c r="I203" s="18"/>
      <c r="J203" s="50">
        <f>IF(ISBLANK(G204),J204,G203)</f>
        <v>0</v>
      </c>
      <c r="K203" s="52">
        <f t="shared" si="32"/>
        <v>25</v>
      </c>
      <c r="L203" s="53">
        <f t="shared" si="33"/>
        <v>0</v>
      </c>
      <c r="M203" s="53">
        <f t="shared" si="34"/>
        <v>0</v>
      </c>
      <c r="N203" s="54"/>
      <c r="O203" s="30"/>
    </row>
    <row r="204" spans="1:15" ht="27.75" customHeight="1">
      <c r="A204" s="27">
        <v>0</v>
      </c>
      <c r="B204" s="36"/>
      <c r="C204" s="20"/>
      <c r="D204" s="66"/>
      <c r="E204" s="21"/>
      <c r="F204" s="21" t="s">
        <v>291</v>
      </c>
      <c r="G204" s="18"/>
      <c r="H204" s="18"/>
      <c r="I204" s="18"/>
      <c r="J204" s="50">
        <f>IF(ISBLANK(G204),J205,G204)</f>
        <v>0</v>
      </c>
      <c r="K204" s="52">
        <f>IF(SUM(L204:M204)=0,Generation_Length,SUM(L204:M204))</f>
        <v>25</v>
      </c>
      <c r="L204" s="53">
        <f t="shared" si="33"/>
        <v>0</v>
      </c>
      <c r="M204" s="53">
        <f t="shared" si="34"/>
        <v>0</v>
      </c>
      <c r="N204" s="54"/>
      <c r="O204" s="30"/>
    </row>
    <row r="205" spans="1:15" ht="27.75" customHeight="1">
      <c r="A205" s="82" t="s">
        <v>439</v>
      </c>
      <c r="B205" s="82"/>
      <c r="C205" s="82"/>
      <c r="D205" s="82"/>
      <c r="E205" s="82"/>
      <c r="F205" s="82"/>
      <c r="G205" s="18"/>
      <c r="H205" s="18"/>
      <c r="I205" s="18"/>
      <c r="J205" s="50">
        <f>IF(ISBLANK(G206),J206,G205)</f>
        <v>0</v>
      </c>
      <c r="K205" s="52">
        <f>IF(SUM(L205:M205)=0,Generation_Length,SUM(L205:M205))</f>
        <v>25</v>
      </c>
      <c r="L205" s="53">
        <f t="shared" si="33"/>
        <v>0</v>
      </c>
      <c r="M205" s="53">
        <f t="shared" si="34"/>
        <v>0</v>
      </c>
      <c r="N205" s="54"/>
      <c r="O205" s="30"/>
    </row>
    <row r="206" spans="1:15" ht="25.5" customHeight="1">
      <c r="A206" s="27"/>
      <c r="B206" s="36"/>
      <c r="C206" s="17"/>
      <c r="D206" s="67"/>
      <c r="E206" s="19"/>
      <c r="F206" s="19"/>
      <c r="G206" s="18"/>
      <c r="H206" s="18"/>
      <c r="I206" s="18"/>
      <c r="J206" s="50">
        <f>IF(ISBLANK(G207),J207,G206)</f>
        <v>0</v>
      </c>
      <c r="K206" s="52">
        <f>IF(SUM(L206:M206)=0,Generation_Length,SUM(L206:M206))</f>
        <v>25</v>
      </c>
      <c r="L206" s="53">
        <f t="shared" si="33"/>
        <v>0</v>
      </c>
      <c r="M206" s="53">
        <f t="shared" si="34"/>
        <v>0</v>
      </c>
      <c r="N206" s="54"/>
      <c r="O206" s="30"/>
    </row>
    <row r="207" spans="1:15" ht="27.75" customHeight="1">
      <c r="A207" s="6">
        <f>A195</f>
        <v>84</v>
      </c>
      <c r="B207" s="36">
        <f>IF(ISBLANK(G207),"",ABS(ROUND(G207,0))&amp;" "&amp;H207)</f>
      </c>
      <c r="C207" s="87" t="s">
        <v>292</v>
      </c>
      <c r="D207" s="66"/>
      <c r="E207" s="1" t="s">
        <v>436</v>
      </c>
      <c r="F207" s="21" t="s">
        <v>294</v>
      </c>
      <c r="G207" s="18"/>
      <c r="H207" s="18"/>
      <c r="I207" s="18"/>
      <c r="J207" s="18"/>
      <c r="K207" s="30"/>
      <c r="L207" s="30"/>
      <c r="M207" s="30"/>
      <c r="N207" s="30"/>
      <c r="O207" s="30"/>
    </row>
    <row r="208" spans="1:15" ht="27.75" customHeight="1">
      <c r="A208" s="27">
        <v>0</v>
      </c>
      <c r="B208" s="36">
        <f>IF(ISBLANK(G208),"",ABS(ROUND(G208,0))&amp;" "&amp;H208)</f>
      </c>
      <c r="C208" s="87"/>
      <c r="D208" s="66"/>
      <c r="E208" s="21"/>
      <c r="F208" s="21" t="s">
        <v>437</v>
      </c>
      <c r="G208" s="18"/>
      <c r="H208" s="18"/>
      <c r="I208" s="18"/>
      <c r="J208" s="18"/>
      <c r="K208" s="30"/>
      <c r="L208" s="30"/>
      <c r="M208" s="30"/>
      <c r="N208" s="30"/>
      <c r="O208" s="30"/>
    </row>
    <row r="209" spans="1:15" ht="27.75" customHeight="1">
      <c r="A209" s="27"/>
      <c r="B209" s="36"/>
      <c r="C209" s="20"/>
      <c r="D209" s="66"/>
      <c r="E209" s="21" t="s">
        <v>293</v>
      </c>
      <c r="F209" s="2" t="s">
        <v>438</v>
      </c>
      <c r="G209" s="18"/>
      <c r="H209" s="18"/>
      <c r="I209" s="18"/>
      <c r="J209" s="18"/>
      <c r="K209" s="30"/>
      <c r="L209" s="30"/>
      <c r="M209" s="30"/>
      <c r="N209" s="30"/>
      <c r="O209" s="30"/>
    </row>
    <row r="210" spans="1:15" ht="18.75" customHeight="1">
      <c r="A210" s="27"/>
      <c r="B210" s="36"/>
      <c r="C210" s="20"/>
      <c r="D210" s="66"/>
      <c r="E210" s="21"/>
      <c r="F210" s="2"/>
      <c r="G210" s="18"/>
      <c r="H210" s="18"/>
      <c r="I210" s="18"/>
      <c r="J210" s="18"/>
      <c r="K210" s="30"/>
      <c r="L210" s="30"/>
      <c r="M210" s="30"/>
      <c r="N210" s="30"/>
      <c r="O210" s="30"/>
    </row>
    <row r="211" spans="1:15" ht="36.75" customHeight="1">
      <c r="A211" s="81" t="s">
        <v>295</v>
      </c>
      <c r="B211" s="81"/>
      <c r="C211" s="81"/>
      <c r="D211" s="81"/>
      <c r="E211" s="81"/>
      <c r="F211" s="81"/>
      <c r="G211" s="18"/>
      <c r="H211" s="18"/>
      <c r="I211" s="18"/>
      <c r="J211" s="18"/>
      <c r="K211" s="30"/>
      <c r="L211" s="30"/>
      <c r="M211" s="30"/>
      <c r="N211" s="30"/>
      <c r="O211" s="30"/>
    </row>
    <row r="212" spans="1:15" ht="27.75" customHeight="1">
      <c r="A212" s="6">
        <f>A207+1</f>
        <v>85</v>
      </c>
      <c r="B212" s="36">
        <f>IF(ISBLANK(G212),"",ABS(ROUND(G212,0))&amp;" "&amp;H212)</f>
      </c>
      <c r="C212" s="1" t="s">
        <v>284</v>
      </c>
      <c r="D212" s="68"/>
      <c r="E212" s="1" t="s">
        <v>296</v>
      </c>
      <c r="F212" s="1" t="s">
        <v>297</v>
      </c>
      <c r="G212" s="36"/>
      <c r="H212" s="18"/>
      <c r="I212" s="18"/>
      <c r="J212" s="18"/>
      <c r="K212" s="30"/>
      <c r="L212" s="30"/>
      <c r="M212" s="30"/>
      <c r="N212" s="30"/>
      <c r="O212" s="30"/>
    </row>
    <row r="213" spans="1:15" ht="38.25" customHeight="1">
      <c r="A213" s="25"/>
      <c r="B213" s="36">
        <f>IF(ISBLANK(G213),"",ABS(ROUND(G213,0))&amp;" "&amp;H213)</f>
      </c>
      <c r="C213" s="1"/>
      <c r="D213" s="68"/>
      <c r="F213" s="1" t="s">
        <v>298</v>
      </c>
      <c r="G213" s="36"/>
      <c r="H213" s="18"/>
      <c r="I213" s="18"/>
      <c r="J213" s="18"/>
      <c r="K213" s="30"/>
      <c r="L213" s="30"/>
      <c r="M213" s="30"/>
      <c r="N213" s="30"/>
      <c r="O213" s="30"/>
    </row>
    <row r="214" spans="1:15" ht="40.5" customHeight="1">
      <c r="A214" s="25"/>
      <c r="B214" s="36">
        <f>IF(ISBLANK(G214),"",ABS(ROUND(G214,0))&amp;" "&amp;H214)</f>
      </c>
      <c r="C214" s="1"/>
      <c r="D214" s="68"/>
      <c r="F214" s="1" t="s">
        <v>299</v>
      </c>
      <c r="G214" s="36"/>
      <c r="H214" s="18"/>
      <c r="I214" s="18"/>
      <c r="J214" s="18"/>
      <c r="K214" s="30"/>
      <c r="L214" s="30"/>
      <c r="M214" s="30"/>
      <c r="N214" s="30"/>
      <c r="O214" s="30"/>
    </row>
    <row r="215" spans="1:15" ht="45.75" customHeight="1">
      <c r="A215" s="25"/>
      <c r="B215" s="36"/>
      <c r="C215" s="1"/>
      <c r="D215" s="68"/>
      <c r="E215" s="1" t="s">
        <v>300</v>
      </c>
      <c r="F215" s="23" t="s">
        <v>301</v>
      </c>
      <c r="G215" s="36"/>
      <c r="H215" s="18"/>
      <c r="I215" s="18"/>
      <c r="J215" s="18"/>
      <c r="K215" s="30"/>
      <c r="L215" s="30"/>
      <c r="M215" s="30"/>
      <c r="N215" s="30"/>
      <c r="O215" s="30"/>
    </row>
    <row r="216" spans="1:15" ht="40.5" customHeight="1">
      <c r="A216" s="27">
        <f>A212</f>
        <v>85</v>
      </c>
      <c r="B216" s="36">
        <f aca="true" t="shared" si="37" ref="B216:B232">IF(ISBLANK(G216),"",ABS(ROUND(G216,0))&amp;" "&amp;H216)</f>
      </c>
      <c r="C216" s="80" t="s">
        <v>302</v>
      </c>
      <c r="D216" s="68"/>
      <c r="E216" s="1" t="s">
        <v>456</v>
      </c>
      <c r="F216" s="1" t="s">
        <v>457</v>
      </c>
      <c r="G216" s="36"/>
      <c r="H216" s="18"/>
      <c r="I216" s="18"/>
      <c r="J216" s="18"/>
      <c r="K216" s="30"/>
      <c r="L216" s="30"/>
      <c r="M216" s="30"/>
      <c r="N216" s="30"/>
      <c r="O216" s="30"/>
    </row>
    <row r="217" spans="1:15" ht="33" customHeight="1">
      <c r="A217" s="25"/>
      <c r="B217" s="36">
        <f t="shared" si="37"/>
      </c>
      <c r="C217" s="80"/>
      <c r="D217" s="68"/>
      <c r="E217" s="5"/>
      <c r="F217" s="1" t="s">
        <v>303</v>
      </c>
      <c r="G217" s="36"/>
      <c r="H217" s="18"/>
      <c r="I217" s="18"/>
      <c r="J217" s="18"/>
      <c r="K217" s="30"/>
      <c r="L217" s="30"/>
      <c r="M217" s="30"/>
      <c r="N217" s="30"/>
      <c r="O217" s="30"/>
    </row>
    <row r="218" spans="1:15" ht="30" customHeight="1">
      <c r="A218" s="25"/>
      <c r="B218" s="36">
        <f t="shared" si="37"/>
      </c>
      <c r="C218" s="1"/>
      <c r="D218" s="68"/>
      <c r="E218" s="1" t="s">
        <v>458</v>
      </c>
      <c r="F218" s="1" t="s">
        <v>459</v>
      </c>
      <c r="G218" s="36"/>
      <c r="H218" s="18"/>
      <c r="I218" s="18"/>
      <c r="J218" s="18"/>
      <c r="K218" s="30"/>
      <c r="L218" s="30"/>
      <c r="M218" s="30"/>
      <c r="N218" s="30"/>
      <c r="O218" s="30"/>
    </row>
    <row r="219" spans="1:15" ht="27.75" customHeight="1">
      <c r="A219" s="25"/>
      <c r="B219" s="36">
        <f t="shared" si="37"/>
      </c>
      <c r="C219" s="1"/>
      <c r="D219" s="68"/>
      <c r="E219" s="1" t="s">
        <v>304</v>
      </c>
      <c r="F219" s="1" t="s">
        <v>305</v>
      </c>
      <c r="G219" s="36"/>
      <c r="H219" s="18"/>
      <c r="I219" s="18"/>
      <c r="J219" s="18"/>
      <c r="K219" s="30"/>
      <c r="L219" s="30"/>
      <c r="M219" s="30"/>
      <c r="N219" s="30"/>
      <c r="O219" s="30"/>
    </row>
    <row r="220" spans="1:15" ht="33" customHeight="1">
      <c r="A220" s="25"/>
      <c r="B220" s="36"/>
      <c r="C220" s="5"/>
      <c r="D220" s="69"/>
      <c r="F220" s="1" t="s">
        <v>306</v>
      </c>
      <c r="G220" s="36">
        <v>1790</v>
      </c>
      <c r="H220" s="18" t="str">
        <f aca="true" t="shared" si="38" ref="H220:H270">IF(ISBLANK(G220),"",IF(G220&lt;0,"B.C.","A.D."))</f>
        <v>A.D.</v>
      </c>
      <c r="I220" s="18"/>
      <c r="J220" s="18"/>
      <c r="K220" s="30"/>
      <c r="L220" s="30"/>
      <c r="M220" s="30"/>
      <c r="N220" s="30"/>
      <c r="O220" s="30"/>
    </row>
    <row r="221" spans="1:15" ht="27.75" customHeight="1">
      <c r="A221" s="27">
        <f>A216</f>
        <v>85</v>
      </c>
      <c r="B221" s="36">
        <f t="shared" si="37"/>
      </c>
      <c r="C221" s="80" t="s">
        <v>307</v>
      </c>
      <c r="D221" s="68"/>
      <c r="E221" s="1" t="s">
        <v>308</v>
      </c>
      <c r="F221" s="1" t="s">
        <v>309</v>
      </c>
      <c r="G221" s="36"/>
      <c r="H221" s="18">
        <f t="shared" si="38"/>
      </c>
      <c r="I221" s="18"/>
      <c r="J221" s="18"/>
      <c r="K221" s="30"/>
      <c r="L221" s="30"/>
      <c r="M221" s="30"/>
      <c r="N221" s="30"/>
      <c r="O221" s="30"/>
    </row>
    <row r="222" spans="1:15" ht="27.75" customHeight="1">
      <c r="A222" s="25"/>
      <c r="B222" s="36">
        <f t="shared" si="37"/>
      </c>
      <c r="C222" s="80"/>
      <c r="D222" s="68"/>
      <c r="F222" s="1" t="s">
        <v>310</v>
      </c>
      <c r="G222" s="36"/>
      <c r="H222" s="18">
        <f t="shared" si="38"/>
      </c>
      <c r="I222" s="18"/>
      <c r="J222" s="18"/>
      <c r="K222" s="30"/>
      <c r="L222" s="30"/>
      <c r="M222" s="30"/>
      <c r="N222" s="30"/>
      <c r="O222" s="30"/>
    </row>
    <row r="223" spans="1:15" ht="27.75" customHeight="1">
      <c r="A223" s="25"/>
      <c r="B223" s="36">
        <f t="shared" si="37"/>
      </c>
      <c r="C223" s="1"/>
      <c r="D223" s="68"/>
      <c r="E223" s="80" t="s">
        <v>112</v>
      </c>
      <c r="F223" s="1" t="s">
        <v>311</v>
      </c>
      <c r="G223" s="36"/>
      <c r="H223" s="18">
        <f t="shared" si="38"/>
      </c>
      <c r="I223" s="18"/>
      <c r="J223" s="18"/>
      <c r="K223" s="30"/>
      <c r="L223" s="30"/>
      <c r="M223" s="30"/>
      <c r="N223" s="30"/>
      <c r="O223" s="30"/>
    </row>
    <row r="224" spans="1:15" ht="27.75" customHeight="1">
      <c r="A224" s="25"/>
      <c r="B224" s="36">
        <f t="shared" si="37"/>
      </c>
      <c r="C224" s="1"/>
      <c r="D224" s="68"/>
      <c r="E224" s="80"/>
      <c r="F224" s="1" t="s">
        <v>312</v>
      </c>
      <c r="G224" s="36"/>
      <c r="H224" s="18">
        <f t="shared" si="38"/>
      </c>
      <c r="I224" s="18"/>
      <c r="J224" s="18"/>
      <c r="K224" s="30"/>
      <c r="L224" s="30"/>
      <c r="M224" s="30"/>
      <c r="N224" s="30"/>
      <c r="O224" s="30"/>
    </row>
    <row r="225" spans="1:15" ht="39" customHeight="1">
      <c r="A225" s="25"/>
      <c r="B225" s="36">
        <f t="shared" si="37"/>
      </c>
      <c r="C225" s="1"/>
      <c r="D225" s="68"/>
      <c r="E225" s="1" t="s">
        <v>313</v>
      </c>
      <c r="F225" s="23" t="s">
        <v>301</v>
      </c>
      <c r="G225" s="36"/>
      <c r="H225" s="18">
        <f t="shared" si="38"/>
      </c>
      <c r="I225" s="18"/>
      <c r="J225" s="18"/>
      <c r="K225" s="30"/>
      <c r="L225" s="30"/>
      <c r="M225" s="30"/>
      <c r="N225" s="30"/>
      <c r="O225" s="30"/>
    </row>
    <row r="226" spans="1:15" ht="27.75" customHeight="1">
      <c r="A226" s="27">
        <f>A221</f>
        <v>85</v>
      </c>
      <c r="B226" s="36">
        <f t="shared" si="37"/>
      </c>
      <c r="C226" s="83" t="s">
        <v>314</v>
      </c>
      <c r="D226" s="70"/>
      <c r="E226" s="21" t="s">
        <v>315</v>
      </c>
      <c r="F226" s="21" t="s">
        <v>316</v>
      </c>
      <c r="G226" s="36"/>
      <c r="H226" s="18">
        <f t="shared" si="38"/>
      </c>
      <c r="I226" s="18"/>
      <c r="J226" s="18"/>
      <c r="K226" s="30"/>
      <c r="L226" s="30"/>
      <c r="M226" s="30"/>
      <c r="N226" s="30"/>
      <c r="O226" s="30"/>
    </row>
    <row r="227" spans="1:15" ht="27.75" customHeight="1">
      <c r="A227" s="25"/>
      <c r="B227" s="36">
        <f t="shared" si="37"/>
      </c>
      <c r="C227" s="83"/>
      <c r="D227" s="70"/>
      <c r="E227" s="21"/>
      <c r="F227" s="21" t="s">
        <v>317</v>
      </c>
      <c r="G227" s="36"/>
      <c r="H227" s="18">
        <f t="shared" si="38"/>
      </c>
      <c r="I227" s="18"/>
      <c r="J227" s="18"/>
      <c r="K227" s="30"/>
      <c r="L227" s="30"/>
      <c r="M227" s="30"/>
      <c r="N227" s="30"/>
      <c r="O227" s="30"/>
    </row>
    <row r="228" spans="1:15" ht="27.75" customHeight="1">
      <c r="A228" s="25"/>
      <c r="B228" s="36">
        <f t="shared" si="37"/>
      </c>
      <c r="C228" s="21"/>
      <c r="D228" s="70"/>
      <c r="E228" s="21"/>
      <c r="F228" s="21" t="s">
        <v>318</v>
      </c>
      <c r="G228" s="36"/>
      <c r="H228" s="18">
        <f t="shared" si="38"/>
      </c>
      <c r="I228" s="18"/>
      <c r="J228" s="18"/>
      <c r="K228" s="30"/>
      <c r="L228" s="30"/>
      <c r="M228" s="30"/>
      <c r="N228" s="30"/>
      <c r="O228" s="30"/>
    </row>
    <row r="229" spans="1:15" ht="27.75" customHeight="1">
      <c r="A229" s="25"/>
      <c r="B229" s="36">
        <f t="shared" si="37"/>
      </c>
      <c r="C229" s="21"/>
      <c r="D229" s="70"/>
      <c r="E229" s="21" t="s">
        <v>319</v>
      </c>
      <c r="F229" s="21" t="s">
        <v>320</v>
      </c>
      <c r="G229" s="36"/>
      <c r="H229" s="18">
        <f t="shared" si="38"/>
      </c>
      <c r="I229" s="18"/>
      <c r="J229" s="18"/>
      <c r="K229" s="30"/>
      <c r="L229" s="30"/>
      <c r="M229" s="30"/>
      <c r="N229" s="30"/>
      <c r="O229" s="30"/>
    </row>
    <row r="230" spans="1:15" ht="40.5" customHeight="1">
      <c r="A230" s="25"/>
      <c r="B230" s="36"/>
      <c r="C230" s="20"/>
      <c r="D230" s="66"/>
      <c r="E230" s="21" t="s">
        <v>321</v>
      </c>
      <c r="F230" s="21" t="s">
        <v>322</v>
      </c>
      <c r="G230" s="36">
        <v>1817.5</v>
      </c>
      <c r="H230" s="18" t="str">
        <f t="shared" si="38"/>
        <v>A.D.</v>
      </c>
      <c r="I230" s="18"/>
      <c r="J230" s="18"/>
      <c r="K230" s="30"/>
      <c r="L230" s="30"/>
      <c r="M230" s="30"/>
      <c r="N230" s="30"/>
      <c r="O230" s="30"/>
    </row>
    <row r="231" spans="1:15" ht="27.75" customHeight="1">
      <c r="A231" s="27">
        <f>A226</f>
        <v>85</v>
      </c>
      <c r="B231" s="36">
        <f t="shared" si="37"/>
      </c>
      <c r="C231" s="83" t="s">
        <v>323</v>
      </c>
      <c r="D231" s="70"/>
      <c r="E231" s="83" t="s">
        <v>324</v>
      </c>
      <c r="F231" s="21" t="s">
        <v>325</v>
      </c>
      <c r="G231" s="36"/>
      <c r="H231" s="18"/>
      <c r="I231" s="18"/>
      <c r="J231" s="18"/>
      <c r="K231" s="30"/>
      <c r="L231" s="30"/>
      <c r="M231" s="30"/>
      <c r="N231" s="30"/>
      <c r="O231" s="30"/>
    </row>
    <row r="232" spans="1:15" ht="27.75" customHeight="1">
      <c r="A232" s="25"/>
      <c r="B232" s="36">
        <f t="shared" si="37"/>
      </c>
      <c r="C232" s="83"/>
      <c r="D232" s="70"/>
      <c r="E232" s="83"/>
      <c r="F232" s="21" t="s">
        <v>326</v>
      </c>
      <c r="G232" s="36"/>
      <c r="H232" s="18">
        <f t="shared" si="38"/>
      </c>
      <c r="I232" s="18"/>
      <c r="J232" s="18"/>
      <c r="K232" s="30"/>
      <c r="L232" s="30"/>
      <c r="M232" s="30"/>
      <c r="N232" s="30"/>
      <c r="O232" s="30"/>
    </row>
    <row r="233" spans="1:15" ht="27.75" customHeight="1">
      <c r="A233" s="25"/>
      <c r="B233" s="36">
        <f aca="true" t="shared" si="39" ref="B233:B245">IF(ISBLANK(G233),"",ABS(INT(G233))&amp;" "&amp;H233)</f>
      </c>
      <c r="C233" s="83"/>
      <c r="D233" s="70"/>
      <c r="E233" s="21"/>
      <c r="F233" s="21" t="s">
        <v>327</v>
      </c>
      <c r="G233" s="36"/>
      <c r="H233" s="18">
        <f t="shared" si="38"/>
      </c>
      <c r="I233" s="18"/>
      <c r="J233" s="18"/>
      <c r="K233" s="30"/>
      <c r="L233" s="30"/>
      <c r="M233" s="30"/>
      <c r="N233" s="30"/>
      <c r="O233" s="30"/>
    </row>
    <row r="234" spans="1:15" ht="27.75" customHeight="1">
      <c r="A234" s="25"/>
      <c r="B234" s="36">
        <f t="shared" si="39"/>
      </c>
      <c r="C234" s="83"/>
      <c r="D234" s="70"/>
      <c r="E234" s="21"/>
      <c r="F234" s="21" t="s">
        <v>328</v>
      </c>
      <c r="G234" s="36"/>
      <c r="H234" s="18">
        <f t="shared" si="38"/>
      </c>
      <c r="I234" s="18"/>
      <c r="J234" s="18"/>
      <c r="K234" s="30"/>
      <c r="L234" s="30"/>
      <c r="M234" s="30"/>
      <c r="N234" s="30"/>
      <c r="O234" s="30"/>
    </row>
    <row r="235" spans="1:15" ht="33.75" customHeight="1">
      <c r="A235" s="25"/>
      <c r="B235" s="36">
        <f t="shared" si="39"/>
      </c>
      <c r="C235" s="21"/>
      <c r="D235" s="70"/>
      <c r="E235" s="21"/>
      <c r="F235" s="21" t="s">
        <v>329</v>
      </c>
      <c r="G235" s="36"/>
      <c r="H235" s="18"/>
      <c r="I235" s="18"/>
      <c r="J235" s="18"/>
      <c r="K235" s="30"/>
      <c r="L235" s="30"/>
      <c r="M235" s="30"/>
      <c r="N235" s="30"/>
      <c r="O235" s="30"/>
    </row>
    <row r="236" spans="1:15" ht="27.75" customHeight="1">
      <c r="A236" s="27">
        <f>A231</f>
        <v>85</v>
      </c>
      <c r="B236" s="36">
        <f t="shared" si="39"/>
      </c>
      <c r="C236" s="83" t="s">
        <v>330</v>
      </c>
      <c r="D236" s="70"/>
      <c r="E236" s="21" t="s">
        <v>331</v>
      </c>
      <c r="F236" s="21" t="s">
        <v>332</v>
      </c>
      <c r="G236" s="36"/>
      <c r="H236" s="18"/>
      <c r="I236" s="18"/>
      <c r="J236" s="18"/>
      <c r="K236" s="30"/>
      <c r="L236" s="30"/>
      <c r="M236" s="30"/>
      <c r="N236" s="30"/>
      <c r="O236" s="30"/>
    </row>
    <row r="237" spans="1:15" ht="27.75" customHeight="1">
      <c r="A237" s="25"/>
      <c r="B237" s="36"/>
      <c r="C237" s="83"/>
      <c r="D237" s="70"/>
      <c r="E237" s="21"/>
      <c r="F237" s="21" t="s">
        <v>333</v>
      </c>
      <c r="G237" s="36">
        <v>1845</v>
      </c>
      <c r="H237" s="18" t="str">
        <f t="shared" si="38"/>
        <v>A.D.</v>
      </c>
      <c r="I237" s="18"/>
      <c r="J237" s="18"/>
      <c r="K237" s="30"/>
      <c r="L237" s="30"/>
      <c r="M237" s="30"/>
      <c r="N237" s="30"/>
      <c r="O237" s="30"/>
    </row>
    <row r="238" spans="1:15" ht="27.75" customHeight="1">
      <c r="A238" s="25"/>
      <c r="B238" s="36">
        <f t="shared" si="39"/>
      </c>
      <c r="C238" s="83"/>
      <c r="D238" s="70"/>
      <c r="E238" s="21"/>
      <c r="F238" s="21" t="s">
        <v>334</v>
      </c>
      <c r="G238" s="36"/>
      <c r="H238" s="18">
        <f t="shared" si="38"/>
      </c>
      <c r="I238" s="18"/>
      <c r="J238" s="18"/>
      <c r="K238" s="30"/>
      <c r="L238" s="30"/>
      <c r="M238" s="30"/>
      <c r="N238" s="30"/>
      <c r="O238" s="30"/>
    </row>
    <row r="239" spans="1:15" ht="27.75" customHeight="1">
      <c r="A239" s="25"/>
      <c r="B239" s="36"/>
      <c r="C239" s="83"/>
      <c r="D239" s="70"/>
      <c r="E239" s="21"/>
      <c r="F239" s="21" t="s">
        <v>335</v>
      </c>
      <c r="G239" s="36">
        <v>1875</v>
      </c>
      <c r="H239" s="18" t="str">
        <f t="shared" si="38"/>
        <v>A.D.</v>
      </c>
      <c r="I239" s="18"/>
      <c r="J239" s="18"/>
      <c r="K239" s="30"/>
      <c r="L239" s="30"/>
      <c r="M239" s="30"/>
      <c r="N239" s="30"/>
      <c r="O239" s="30"/>
    </row>
    <row r="240" spans="1:15" ht="39" customHeight="1">
      <c r="A240" s="25"/>
      <c r="B240" s="36">
        <f t="shared" si="39"/>
      </c>
      <c r="C240" s="83"/>
      <c r="D240" s="70"/>
      <c r="E240" s="21"/>
      <c r="F240" s="21" t="s">
        <v>336</v>
      </c>
      <c r="G240" s="36"/>
      <c r="H240" s="18">
        <f t="shared" si="38"/>
      </c>
      <c r="I240" s="18"/>
      <c r="J240" s="18"/>
      <c r="K240" s="30"/>
      <c r="L240" s="30"/>
      <c r="M240" s="30"/>
      <c r="N240" s="30"/>
      <c r="O240" s="30"/>
    </row>
    <row r="241" spans="1:15" ht="27.75" customHeight="1">
      <c r="A241" s="27">
        <f>A236</f>
        <v>85</v>
      </c>
      <c r="B241" s="36">
        <f t="shared" si="39"/>
      </c>
      <c r="C241" s="83" t="s">
        <v>291</v>
      </c>
      <c r="D241" s="70"/>
      <c r="E241" s="21" t="s">
        <v>337</v>
      </c>
      <c r="F241" s="21" t="s">
        <v>338</v>
      </c>
      <c r="G241" s="36"/>
      <c r="H241" s="18">
        <f t="shared" si="38"/>
      </c>
      <c r="I241" s="18"/>
      <c r="J241" s="18"/>
      <c r="K241" s="30"/>
      <c r="L241" s="30"/>
      <c r="M241" s="30"/>
      <c r="N241" s="30"/>
      <c r="O241" s="30"/>
    </row>
    <row r="242" spans="1:15" ht="27.75" customHeight="1">
      <c r="A242" s="25"/>
      <c r="B242" s="36">
        <f t="shared" si="39"/>
      </c>
      <c r="C242" s="83"/>
      <c r="D242" s="70"/>
      <c r="E242" s="21"/>
      <c r="F242" s="21" t="s">
        <v>339</v>
      </c>
      <c r="G242" s="36"/>
      <c r="H242" s="18">
        <f t="shared" si="38"/>
      </c>
      <c r="I242" s="18"/>
      <c r="J242" s="18"/>
      <c r="K242" s="30"/>
      <c r="L242" s="30"/>
      <c r="M242" s="30"/>
      <c r="N242" s="30"/>
      <c r="O242" s="30"/>
    </row>
    <row r="243" spans="1:15" ht="27.75" customHeight="1">
      <c r="A243" s="25"/>
      <c r="B243" s="36">
        <f t="shared" si="39"/>
      </c>
      <c r="C243" s="21"/>
      <c r="D243" s="70"/>
      <c r="E243" s="21"/>
      <c r="F243" s="21" t="s">
        <v>340</v>
      </c>
      <c r="G243" s="36"/>
      <c r="H243" s="18">
        <f t="shared" si="38"/>
      </c>
      <c r="I243" s="18"/>
      <c r="J243" s="18"/>
      <c r="K243" s="30"/>
      <c r="L243" s="30"/>
      <c r="M243" s="30"/>
      <c r="N243" s="30"/>
      <c r="O243" s="30"/>
    </row>
    <row r="244" spans="1:15" ht="27.75" customHeight="1">
      <c r="A244" s="25"/>
      <c r="B244" s="36">
        <f t="shared" si="39"/>
      </c>
      <c r="C244" s="21"/>
      <c r="D244" s="70"/>
      <c r="E244" s="21"/>
      <c r="F244" s="21" t="s">
        <v>341</v>
      </c>
      <c r="G244" s="36"/>
      <c r="H244" s="18">
        <f t="shared" si="38"/>
      </c>
      <c r="I244" s="18"/>
      <c r="J244" s="18"/>
      <c r="K244" s="30"/>
      <c r="L244" s="30"/>
      <c r="M244" s="30"/>
      <c r="N244" s="30"/>
      <c r="O244" s="30"/>
    </row>
    <row r="245" spans="1:15" ht="27.75" customHeight="1">
      <c r="A245" s="25"/>
      <c r="B245" s="36">
        <f t="shared" si="39"/>
      </c>
      <c r="C245" s="21"/>
      <c r="D245" s="70"/>
      <c r="E245" s="21"/>
      <c r="F245" s="21" t="s">
        <v>342</v>
      </c>
      <c r="G245" s="36"/>
      <c r="H245" s="18">
        <f t="shared" si="38"/>
      </c>
      <c r="I245" s="18"/>
      <c r="J245" s="18"/>
      <c r="K245" s="30"/>
      <c r="L245" s="30"/>
      <c r="M245" s="30"/>
      <c r="N245" s="30"/>
      <c r="O245" s="30"/>
    </row>
    <row r="246" spans="1:15" ht="27.75" customHeight="1">
      <c r="A246" s="82" t="s">
        <v>423</v>
      </c>
      <c r="B246" s="82"/>
      <c r="C246" s="82"/>
      <c r="D246" s="82"/>
      <c r="E246" s="82"/>
      <c r="F246" s="82"/>
      <c r="G246" s="36"/>
      <c r="H246" s="18">
        <f t="shared" si="38"/>
      </c>
      <c r="I246" s="18"/>
      <c r="J246" s="18"/>
      <c r="K246" s="30"/>
      <c r="L246" s="30"/>
      <c r="M246" s="30"/>
      <c r="N246" s="30"/>
      <c r="O246" s="30"/>
    </row>
    <row r="247" spans="1:15" ht="24" customHeight="1">
      <c r="A247" s="27"/>
      <c r="B247" s="36"/>
      <c r="C247" s="17"/>
      <c r="D247" s="67"/>
      <c r="E247" s="19"/>
      <c r="F247" s="19"/>
      <c r="G247" s="36"/>
      <c r="H247" s="18">
        <f t="shared" si="38"/>
      </c>
      <c r="I247" s="18"/>
      <c r="J247" s="18"/>
      <c r="K247" s="30"/>
      <c r="L247" s="30"/>
      <c r="M247" s="30"/>
      <c r="N247" s="30"/>
      <c r="O247" s="30"/>
    </row>
    <row r="248" spans="1:15" ht="24" customHeight="1">
      <c r="A248" s="27">
        <f>A241</f>
        <v>85</v>
      </c>
      <c r="B248" s="36"/>
      <c r="C248" s="83" t="s">
        <v>343</v>
      </c>
      <c r="D248" s="66"/>
      <c r="E248" s="21" t="s">
        <v>344</v>
      </c>
      <c r="F248" s="21" t="s">
        <v>433</v>
      </c>
      <c r="G248" s="36"/>
      <c r="H248" s="18">
        <f t="shared" si="38"/>
      </c>
      <c r="I248" s="18"/>
      <c r="J248" s="18"/>
      <c r="K248" s="30"/>
      <c r="L248" s="30"/>
      <c r="M248" s="30"/>
      <c r="N248" s="30"/>
      <c r="O248" s="30"/>
    </row>
    <row r="249" spans="1:15" ht="39.75" customHeight="1">
      <c r="A249" s="27">
        <v>0</v>
      </c>
      <c r="B249" s="36"/>
      <c r="C249" s="76"/>
      <c r="D249" s="66"/>
      <c r="E249" s="21"/>
      <c r="F249" s="21" t="s">
        <v>434</v>
      </c>
      <c r="G249" s="17"/>
      <c r="H249" s="18">
        <f t="shared" si="38"/>
      </c>
      <c r="I249" s="18"/>
      <c r="J249" s="18"/>
      <c r="K249" s="30"/>
      <c r="L249" s="30"/>
      <c r="M249" s="30"/>
      <c r="N249" s="30"/>
      <c r="O249" s="30"/>
    </row>
    <row r="250" spans="1:15" ht="27.75" customHeight="1">
      <c r="A250" s="27"/>
      <c r="B250" s="36"/>
      <c r="C250" s="20"/>
      <c r="D250" s="66"/>
      <c r="E250" s="21"/>
      <c r="F250" s="21" t="s">
        <v>435</v>
      </c>
      <c r="G250" s="36"/>
      <c r="H250" s="18">
        <f t="shared" si="38"/>
      </c>
      <c r="I250" s="18"/>
      <c r="J250" s="18"/>
      <c r="K250" s="30"/>
      <c r="L250" s="30"/>
      <c r="M250" s="30"/>
      <c r="N250" s="30"/>
      <c r="O250" s="30"/>
    </row>
    <row r="251" spans="1:15" ht="36" customHeight="1">
      <c r="A251" s="27"/>
      <c r="B251" s="36"/>
      <c r="C251" s="20"/>
      <c r="D251" s="66"/>
      <c r="E251" s="21"/>
      <c r="F251" s="21"/>
      <c r="G251" s="36">
        <v>1910</v>
      </c>
      <c r="H251" s="18" t="str">
        <f t="shared" si="38"/>
        <v>A.D.</v>
      </c>
      <c r="I251" s="18"/>
      <c r="J251" s="18"/>
      <c r="K251" s="30"/>
      <c r="L251" s="30"/>
      <c r="M251" s="30"/>
      <c r="N251" s="30"/>
      <c r="O251" s="30"/>
    </row>
    <row r="252" spans="1:15" s="46" customFormat="1" ht="24.75" customHeight="1">
      <c r="A252" s="84" t="s">
        <v>345</v>
      </c>
      <c r="B252" s="84"/>
      <c r="C252" s="85"/>
      <c r="D252" s="85"/>
      <c r="E252" s="85"/>
      <c r="F252" s="85"/>
      <c r="G252" s="36"/>
      <c r="H252" s="18">
        <f t="shared" si="38"/>
      </c>
      <c r="I252" s="18"/>
      <c r="J252" s="18"/>
      <c r="K252" s="30"/>
      <c r="L252" s="30"/>
      <c r="M252" s="30"/>
      <c r="N252" s="30"/>
      <c r="O252" s="30"/>
    </row>
    <row r="253" spans="1:15" s="46" customFormat="1" ht="35.25" customHeight="1">
      <c r="A253" s="89" t="s">
        <v>408</v>
      </c>
      <c r="B253" s="89"/>
      <c r="C253" s="85"/>
      <c r="D253" s="85"/>
      <c r="E253" s="85"/>
      <c r="F253" s="85"/>
      <c r="G253" s="36"/>
      <c r="H253" s="18">
        <f t="shared" si="38"/>
      </c>
      <c r="I253" s="18"/>
      <c r="J253" s="18"/>
      <c r="K253" s="30"/>
      <c r="L253" s="30"/>
      <c r="M253" s="30"/>
      <c r="N253" s="30"/>
      <c r="O253" s="30"/>
    </row>
    <row r="254" spans="1:10" s="30" customFormat="1" ht="36" customHeight="1">
      <c r="A254" s="89" t="s">
        <v>409</v>
      </c>
      <c r="B254" s="89"/>
      <c r="C254" s="85"/>
      <c r="D254" s="85"/>
      <c r="E254" s="85"/>
      <c r="F254" s="85"/>
      <c r="G254" s="36"/>
      <c r="H254" s="18">
        <f t="shared" si="38"/>
      </c>
      <c r="I254" s="18"/>
      <c r="J254" s="18"/>
    </row>
    <row r="255" spans="1:10" s="30" customFormat="1" ht="39.75" customHeight="1">
      <c r="A255" s="89" t="s">
        <v>413</v>
      </c>
      <c r="B255" s="89"/>
      <c r="C255" s="85"/>
      <c r="D255" s="85"/>
      <c r="E255" s="85"/>
      <c r="F255" s="85"/>
      <c r="G255" s="36"/>
      <c r="H255" s="18">
        <f t="shared" si="38"/>
      </c>
      <c r="I255" s="18"/>
      <c r="J255" s="18"/>
    </row>
    <row r="256" spans="1:10" s="30" customFormat="1" ht="24" customHeight="1">
      <c r="A256" s="89" t="s">
        <v>412</v>
      </c>
      <c r="B256" s="89"/>
      <c r="C256" s="85"/>
      <c r="D256" s="85"/>
      <c r="E256" s="85"/>
      <c r="F256" s="85"/>
      <c r="G256" s="36"/>
      <c r="H256" s="18">
        <f t="shared" si="38"/>
      </c>
      <c r="I256" s="18"/>
      <c r="J256" s="18"/>
    </row>
    <row r="257" spans="1:10" s="30" customFormat="1" ht="47.25" customHeight="1">
      <c r="A257" s="89" t="s">
        <v>3</v>
      </c>
      <c r="B257" s="89"/>
      <c r="C257" s="85"/>
      <c r="D257" s="85"/>
      <c r="E257" s="85"/>
      <c r="F257" s="85"/>
      <c r="G257" s="36"/>
      <c r="H257" s="18">
        <f t="shared" si="38"/>
      </c>
      <c r="I257" s="18"/>
      <c r="J257" s="18"/>
    </row>
    <row r="258" spans="1:10" s="30" customFormat="1" ht="36.75" customHeight="1">
      <c r="A258" s="89" t="s">
        <v>2</v>
      </c>
      <c r="B258" s="89"/>
      <c r="C258" s="85"/>
      <c r="D258" s="85"/>
      <c r="E258" s="85"/>
      <c r="F258" s="85"/>
      <c r="G258" s="36"/>
      <c r="H258" s="18">
        <f t="shared" si="38"/>
      </c>
      <c r="I258" s="18"/>
      <c r="J258" s="18"/>
    </row>
    <row r="259" spans="1:10" s="30" customFormat="1" ht="39.75" customHeight="1">
      <c r="A259" s="89" t="s">
        <v>0</v>
      </c>
      <c r="B259" s="89"/>
      <c r="C259" s="85"/>
      <c r="D259" s="85"/>
      <c r="E259" s="85"/>
      <c r="F259" s="85"/>
      <c r="G259" s="36"/>
      <c r="H259" s="18">
        <f t="shared" si="38"/>
      </c>
      <c r="I259" s="18"/>
      <c r="J259" s="18"/>
    </row>
    <row r="260" spans="1:10" s="30" customFormat="1" ht="39.75" customHeight="1">
      <c r="A260" s="89" t="s">
        <v>1</v>
      </c>
      <c r="B260" s="89"/>
      <c r="C260" s="85"/>
      <c r="D260" s="85"/>
      <c r="E260" s="85"/>
      <c r="F260" s="85"/>
      <c r="G260" s="17"/>
      <c r="H260" s="18">
        <f t="shared" si="38"/>
      </c>
      <c r="I260" s="18"/>
      <c r="J260" s="18"/>
    </row>
    <row r="261" spans="7:15" ht="27.75" customHeight="1">
      <c r="G261" s="36"/>
      <c r="H261" s="18">
        <f t="shared" si="38"/>
      </c>
      <c r="I261" s="18"/>
      <c r="J261" s="18"/>
      <c r="K261" s="30"/>
      <c r="L261" s="30"/>
      <c r="M261" s="30"/>
      <c r="N261" s="30"/>
      <c r="O261" s="30"/>
    </row>
    <row r="262" spans="7:15" ht="27.75" customHeight="1">
      <c r="G262" s="36"/>
      <c r="H262" s="18">
        <f t="shared" si="38"/>
      </c>
      <c r="I262" s="18"/>
      <c r="J262" s="18"/>
      <c r="K262" s="30"/>
      <c r="L262" s="30"/>
      <c r="M262" s="30"/>
      <c r="N262" s="30"/>
      <c r="O262" s="30"/>
    </row>
    <row r="263" spans="7:15" ht="27.75" customHeight="1">
      <c r="G263" s="36"/>
      <c r="H263" s="18">
        <f t="shared" si="38"/>
      </c>
      <c r="I263" s="18"/>
      <c r="J263" s="18"/>
      <c r="K263" s="30"/>
      <c r="L263" s="30"/>
      <c r="M263" s="30"/>
      <c r="N263" s="30"/>
      <c r="O263" s="30"/>
    </row>
    <row r="264" spans="5:15" ht="27.75" customHeight="1">
      <c r="E264" s="80"/>
      <c r="G264" s="36"/>
      <c r="H264" s="18"/>
      <c r="I264" s="18"/>
      <c r="J264" s="18"/>
      <c r="K264" s="30"/>
      <c r="L264" s="30"/>
      <c r="M264" s="30"/>
      <c r="N264" s="30"/>
      <c r="O264" s="30"/>
    </row>
    <row r="265" spans="5:15" ht="27.75" customHeight="1">
      <c r="E265" s="80"/>
      <c r="G265" s="36"/>
      <c r="H265" s="18"/>
      <c r="I265" s="18"/>
      <c r="J265" s="18"/>
      <c r="K265" s="30"/>
      <c r="L265" s="30"/>
      <c r="M265" s="30"/>
      <c r="N265" s="30"/>
      <c r="O265" s="30"/>
    </row>
    <row r="266" spans="7:15" ht="27.75" customHeight="1">
      <c r="G266" s="22"/>
      <c r="H266" s="18">
        <f t="shared" si="38"/>
      </c>
      <c r="I266" s="18"/>
      <c r="J266" s="18"/>
      <c r="K266" s="30"/>
      <c r="L266" s="30"/>
      <c r="M266" s="30"/>
      <c r="N266" s="30"/>
      <c r="O266" s="30"/>
    </row>
    <row r="267" spans="7:15" ht="27.75" customHeight="1">
      <c r="G267" s="36"/>
      <c r="H267" s="18">
        <f t="shared" si="38"/>
      </c>
      <c r="I267" s="18"/>
      <c r="J267" s="18"/>
      <c r="K267" s="30"/>
      <c r="L267" s="30"/>
      <c r="M267" s="30"/>
      <c r="N267" s="30"/>
      <c r="O267" s="30"/>
    </row>
    <row r="268" spans="5:15" ht="27.75" customHeight="1">
      <c r="E268" s="2"/>
      <c r="G268" s="36"/>
      <c r="H268" s="18">
        <f t="shared" si="38"/>
      </c>
      <c r="I268" s="18"/>
      <c r="J268" s="18"/>
      <c r="K268" s="30"/>
      <c r="L268" s="30"/>
      <c r="M268" s="30"/>
      <c r="N268" s="30"/>
      <c r="O268" s="30"/>
    </row>
    <row r="269" spans="7:15" ht="27.75" customHeight="1">
      <c r="G269" s="36"/>
      <c r="H269" s="18">
        <f t="shared" si="38"/>
      </c>
      <c r="I269" s="18"/>
      <c r="J269" s="18"/>
      <c r="K269" s="30"/>
      <c r="L269" s="30"/>
      <c r="M269" s="30"/>
      <c r="N269" s="30"/>
      <c r="O269" s="30"/>
    </row>
    <row r="270" spans="7:15" ht="27.75" customHeight="1">
      <c r="G270" s="36"/>
      <c r="H270" s="18">
        <f t="shared" si="38"/>
      </c>
      <c r="I270" s="18"/>
      <c r="J270" s="18"/>
      <c r="K270" s="30"/>
      <c r="L270" s="30"/>
      <c r="M270" s="30"/>
      <c r="N270" s="30"/>
      <c r="O270" s="30"/>
    </row>
    <row r="271" spans="7:15" ht="27.75" customHeight="1">
      <c r="G271" s="36"/>
      <c r="H271" s="18">
        <f aca="true" t="shared" si="40" ref="H271:H309">IF(ISBLANK(G271),"",IF(G271&lt;0,"B.C.","A.D."))</f>
      </c>
      <c r="I271" s="18"/>
      <c r="J271" s="18"/>
      <c r="K271" s="30"/>
      <c r="L271" s="30"/>
      <c r="M271" s="30"/>
      <c r="N271" s="30"/>
      <c r="O271" s="30"/>
    </row>
    <row r="272" spans="7:15" ht="27.75" customHeight="1">
      <c r="G272" s="36"/>
      <c r="H272" s="18">
        <f t="shared" si="40"/>
      </c>
      <c r="I272" s="18"/>
      <c r="J272" s="18"/>
      <c r="K272" s="30"/>
      <c r="L272" s="30"/>
      <c r="M272" s="30"/>
      <c r="N272" s="30"/>
      <c r="O272" s="30"/>
    </row>
    <row r="273" spans="5:15" ht="27.75" customHeight="1">
      <c r="E273" s="2"/>
      <c r="G273" s="36"/>
      <c r="H273" s="18">
        <f t="shared" si="40"/>
      </c>
      <c r="I273" s="18"/>
      <c r="J273" s="18"/>
      <c r="K273" s="30"/>
      <c r="L273" s="30"/>
      <c r="M273" s="30"/>
      <c r="N273" s="30"/>
      <c r="O273" s="30"/>
    </row>
    <row r="274" spans="7:15" ht="27.75" customHeight="1">
      <c r="G274" s="36"/>
      <c r="H274" s="18">
        <f t="shared" si="40"/>
      </c>
      <c r="I274" s="18"/>
      <c r="J274" s="18"/>
      <c r="K274" s="30"/>
      <c r="L274" s="30"/>
      <c r="M274" s="30"/>
      <c r="N274" s="30"/>
      <c r="O274" s="30"/>
    </row>
    <row r="275" spans="5:15" ht="27.75" customHeight="1">
      <c r="E275" s="2"/>
      <c r="G275" s="36"/>
      <c r="H275" s="18">
        <f t="shared" si="40"/>
      </c>
      <c r="I275" s="18"/>
      <c r="J275" s="18"/>
      <c r="K275" s="30"/>
      <c r="L275" s="30"/>
      <c r="M275" s="30"/>
      <c r="N275" s="30"/>
      <c r="O275" s="30"/>
    </row>
    <row r="276" spans="7:15" ht="27.75" customHeight="1">
      <c r="G276" s="36"/>
      <c r="H276" s="18">
        <f t="shared" si="40"/>
      </c>
      <c r="I276" s="18"/>
      <c r="J276" s="18"/>
      <c r="K276" s="30"/>
      <c r="L276" s="30"/>
      <c r="M276" s="30"/>
      <c r="N276" s="30"/>
      <c r="O276" s="30"/>
    </row>
    <row r="277" spans="7:15" ht="27.75" customHeight="1">
      <c r="G277" s="36"/>
      <c r="H277" s="18">
        <f t="shared" si="40"/>
      </c>
      <c r="I277" s="18"/>
      <c r="J277" s="18"/>
      <c r="K277" s="30"/>
      <c r="L277" s="30"/>
      <c r="M277" s="30"/>
      <c r="N277" s="30"/>
      <c r="O277" s="30"/>
    </row>
    <row r="278" spans="7:15" ht="27.75" customHeight="1">
      <c r="G278" s="36"/>
      <c r="H278" s="18">
        <f t="shared" si="40"/>
      </c>
      <c r="I278" s="18"/>
      <c r="J278" s="18"/>
      <c r="K278" s="30"/>
      <c r="L278" s="30"/>
      <c r="M278" s="30"/>
      <c r="N278" s="30"/>
      <c r="O278" s="30"/>
    </row>
    <row r="279" spans="7:15" ht="27.75" customHeight="1">
      <c r="G279" s="36"/>
      <c r="H279" s="18">
        <f t="shared" si="40"/>
      </c>
      <c r="I279" s="18"/>
      <c r="J279" s="18"/>
      <c r="K279" s="30"/>
      <c r="L279" s="30"/>
      <c r="M279" s="30"/>
      <c r="N279" s="30"/>
      <c r="O279" s="30"/>
    </row>
    <row r="280" spans="7:15" ht="27.75" customHeight="1">
      <c r="G280" s="36"/>
      <c r="H280" s="18">
        <f t="shared" si="40"/>
      </c>
      <c r="I280" s="18"/>
      <c r="J280" s="18"/>
      <c r="K280" s="30"/>
      <c r="L280" s="30"/>
      <c r="M280" s="30"/>
      <c r="N280" s="30"/>
      <c r="O280" s="30"/>
    </row>
    <row r="281" spans="7:15" ht="27.75" customHeight="1">
      <c r="G281" s="36">
        <v>1933</v>
      </c>
      <c r="H281" s="18" t="str">
        <f t="shared" si="40"/>
        <v>A.D.</v>
      </c>
      <c r="I281" s="18"/>
      <c r="J281" s="18"/>
      <c r="K281" s="30"/>
      <c r="L281" s="30"/>
      <c r="M281" s="30"/>
      <c r="N281" s="30"/>
      <c r="O281" s="30"/>
    </row>
    <row r="282" spans="7:15" ht="27.75" customHeight="1">
      <c r="G282" s="36"/>
      <c r="H282" s="18">
        <f t="shared" si="40"/>
      </c>
      <c r="I282" s="18"/>
      <c r="J282" s="18"/>
      <c r="K282" s="30"/>
      <c r="L282" s="30"/>
      <c r="M282" s="30"/>
      <c r="N282" s="30"/>
      <c r="O282" s="30"/>
    </row>
    <row r="283" spans="7:15" ht="27.75" customHeight="1">
      <c r="G283" s="36"/>
      <c r="H283" s="18">
        <f t="shared" si="40"/>
      </c>
      <c r="I283" s="18"/>
      <c r="J283" s="18"/>
      <c r="K283" s="30"/>
      <c r="L283" s="30"/>
      <c r="M283" s="30"/>
      <c r="N283" s="30"/>
      <c r="O283" s="30"/>
    </row>
    <row r="284" spans="7:15" ht="27.75" customHeight="1">
      <c r="G284" s="36"/>
      <c r="H284" s="18">
        <f t="shared" si="40"/>
      </c>
      <c r="I284" s="18"/>
      <c r="J284" s="18"/>
      <c r="K284" s="30"/>
      <c r="L284" s="30"/>
      <c r="M284" s="30"/>
      <c r="N284" s="30"/>
      <c r="O284" s="30"/>
    </row>
    <row r="285" spans="7:15" ht="27.75" customHeight="1">
      <c r="G285" s="36"/>
      <c r="H285" s="18">
        <f t="shared" si="40"/>
      </c>
      <c r="I285" s="18"/>
      <c r="J285" s="18"/>
      <c r="K285" s="30"/>
      <c r="L285" s="30"/>
      <c r="M285" s="30"/>
      <c r="N285" s="30"/>
      <c r="O285" s="30"/>
    </row>
    <row r="286" spans="7:15" ht="27.75" customHeight="1">
      <c r="G286" s="36"/>
      <c r="H286" s="18">
        <f t="shared" si="40"/>
      </c>
      <c r="I286" s="18"/>
      <c r="J286" s="18"/>
      <c r="K286" s="30"/>
      <c r="L286" s="30"/>
      <c r="M286" s="30"/>
      <c r="N286" s="30"/>
      <c r="O286" s="30"/>
    </row>
    <row r="287" spans="7:15" ht="27.75" customHeight="1">
      <c r="G287" s="36"/>
      <c r="H287" s="18">
        <f t="shared" si="40"/>
      </c>
      <c r="I287" s="18"/>
      <c r="J287" s="18"/>
      <c r="K287" s="30"/>
      <c r="L287" s="30"/>
      <c r="M287" s="30"/>
      <c r="N287" s="30"/>
      <c r="O287" s="30"/>
    </row>
    <row r="288" spans="7:15" ht="27.75" customHeight="1">
      <c r="G288" s="36"/>
      <c r="H288" s="18">
        <f t="shared" si="40"/>
      </c>
      <c r="I288" s="18"/>
      <c r="J288" s="18"/>
      <c r="K288" s="30"/>
      <c r="L288" s="30"/>
      <c r="M288" s="30"/>
      <c r="N288" s="30"/>
      <c r="O288" s="30"/>
    </row>
    <row r="289" spans="7:15" ht="27.75" customHeight="1">
      <c r="G289" s="36"/>
      <c r="H289" s="18">
        <f t="shared" si="40"/>
      </c>
      <c r="I289" s="18"/>
      <c r="J289" s="18"/>
      <c r="K289" s="30"/>
      <c r="L289" s="30"/>
      <c r="M289" s="30"/>
      <c r="N289" s="30"/>
      <c r="O289" s="30"/>
    </row>
    <row r="290" spans="5:15" ht="27.75" customHeight="1">
      <c r="E290" s="88"/>
      <c r="G290" s="36"/>
      <c r="H290" s="18">
        <f t="shared" si="40"/>
      </c>
      <c r="I290" s="18"/>
      <c r="J290" s="18"/>
      <c r="K290" s="30"/>
      <c r="L290" s="30"/>
      <c r="M290" s="30"/>
      <c r="N290" s="30"/>
      <c r="O290" s="30"/>
    </row>
    <row r="291" spans="5:15" ht="27.75" customHeight="1">
      <c r="E291" s="88"/>
      <c r="G291" s="36"/>
      <c r="H291" s="18">
        <f t="shared" si="40"/>
      </c>
      <c r="I291" s="18"/>
      <c r="J291" s="18"/>
      <c r="K291" s="30"/>
      <c r="L291" s="30"/>
      <c r="M291" s="30"/>
      <c r="N291" s="30"/>
      <c r="O291" s="30"/>
    </row>
    <row r="292" spans="7:15" ht="27.75" customHeight="1">
      <c r="G292" s="36"/>
      <c r="H292" s="18">
        <f t="shared" si="40"/>
      </c>
      <c r="I292" s="18"/>
      <c r="J292" s="18"/>
      <c r="K292" s="30"/>
      <c r="L292" s="30"/>
      <c r="M292" s="30"/>
      <c r="N292" s="30"/>
      <c r="O292" s="30"/>
    </row>
    <row r="293" spans="7:15" ht="27.75" customHeight="1">
      <c r="G293" s="36"/>
      <c r="H293" s="18">
        <f t="shared" si="40"/>
      </c>
      <c r="I293" s="18"/>
      <c r="J293" s="18"/>
      <c r="K293" s="30"/>
      <c r="L293" s="30"/>
      <c r="M293" s="30"/>
      <c r="N293" s="30"/>
      <c r="O293" s="30"/>
    </row>
    <row r="294" spans="7:15" ht="27.75" customHeight="1">
      <c r="G294" s="36"/>
      <c r="H294" s="18">
        <f t="shared" si="40"/>
      </c>
      <c r="I294" s="18"/>
      <c r="J294" s="18"/>
      <c r="K294" s="30"/>
      <c r="L294" s="30"/>
      <c r="M294" s="30"/>
      <c r="N294" s="30"/>
      <c r="O294" s="30"/>
    </row>
    <row r="295" spans="7:15" ht="27.75" customHeight="1">
      <c r="G295" s="36"/>
      <c r="H295" s="18">
        <f t="shared" si="40"/>
      </c>
      <c r="I295" s="18"/>
      <c r="J295" s="18"/>
      <c r="K295" s="30"/>
      <c r="L295" s="30"/>
      <c r="M295" s="30"/>
      <c r="N295" s="30"/>
      <c r="O295" s="30"/>
    </row>
    <row r="296" spans="7:15" ht="27.75" customHeight="1">
      <c r="G296" s="36"/>
      <c r="H296" s="18">
        <f t="shared" si="40"/>
      </c>
      <c r="I296" s="18"/>
      <c r="J296" s="18"/>
      <c r="K296" s="30"/>
      <c r="L296" s="30"/>
      <c r="M296" s="30"/>
      <c r="N296" s="30"/>
      <c r="O296" s="30"/>
    </row>
    <row r="297" spans="7:15" ht="27.75" customHeight="1">
      <c r="G297" s="36"/>
      <c r="H297" s="18">
        <f t="shared" si="40"/>
      </c>
      <c r="I297" s="18"/>
      <c r="J297" s="18"/>
      <c r="K297" s="30"/>
      <c r="L297" s="30"/>
      <c r="M297" s="30"/>
      <c r="N297" s="30"/>
      <c r="O297" s="30"/>
    </row>
    <row r="298" spans="5:15" ht="27.75" customHeight="1">
      <c r="E298" s="80"/>
      <c r="G298" s="36"/>
      <c r="H298" s="18">
        <f t="shared" si="40"/>
      </c>
      <c r="I298" s="18"/>
      <c r="J298" s="18"/>
      <c r="K298" s="30"/>
      <c r="L298" s="30"/>
      <c r="M298" s="30"/>
      <c r="N298" s="30"/>
      <c r="O298" s="30"/>
    </row>
    <row r="299" spans="5:15" ht="27.75" customHeight="1">
      <c r="E299" s="80"/>
      <c r="G299" s="36"/>
      <c r="H299" s="18">
        <f t="shared" si="40"/>
      </c>
      <c r="I299" s="18"/>
      <c r="J299" s="18"/>
      <c r="K299" s="30"/>
      <c r="L299" s="30"/>
      <c r="M299" s="30"/>
      <c r="N299" s="30"/>
      <c r="O299" s="30"/>
    </row>
    <row r="300" spans="7:15" ht="27.75" customHeight="1">
      <c r="G300" s="36"/>
      <c r="H300" s="18">
        <f t="shared" si="40"/>
      </c>
      <c r="I300" s="18"/>
      <c r="J300" s="18"/>
      <c r="K300" s="30"/>
      <c r="L300" s="30"/>
      <c r="M300" s="30"/>
      <c r="N300" s="30"/>
      <c r="O300" s="30"/>
    </row>
    <row r="301" spans="7:15" ht="27.75" customHeight="1">
      <c r="G301" s="36"/>
      <c r="H301" s="18"/>
      <c r="I301" s="18"/>
      <c r="J301" s="18"/>
      <c r="K301" s="30"/>
      <c r="L301" s="30"/>
      <c r="M301" s="30"/>
      <c r="N301" s="30"/>
      <c r="O301" s="30"/>
    </row>
    <row r="302" spans="7:15" ht="27.75" customHeight="1">
      <c r="G302" s="36"/>
      <c r="H302" s="18"/>
      <c r="I302" s="18"/>
      <c r="J302" s="18"/>
      <c r="K302" s="30"/>
      <c r="L302" s="30"/>
      <c r="M302" s="30"/>
      <c r="N302" s="30"/>
      <c r="O302" s="30"/>
    </row>
    <row r="303" spans="5:15" ht="27.75" customHeight="1">
      <c r="E303" s="80"/>
      <c r="G303" s="36"/>
      <c r="H303" s="18"/>
      <c r="I303" s="18"/>
      <c r="J303" s="18"/>
      <c r="K303" s="30"/>
      <c r="L303" s="30"/>
      <c r="M303" s="30"/>
      <c r="N303" s="30"/>
      <c r="O303" s="30"/>
    </row>
    <row r="304" spans="5:15" ht="27.75" customHeight="1">
      <c r="E304" s="80"/>
      <c r="G304" s="36"/>
      <c r="H304" s="18"/>
      <c r="I304" s="18"/>
      <c r="J304" s="18"/>
      <c r="K304" s="30"/>
      <c r="L304" s="30"/>
      <c r="M304" s="30"/>
      <c r="N304" s="30"/>
      <c r="O304" s="30"/>
    </row>
    <row r="305" spans="7:15" ht="27.75" customHeight="1">
      <c r="G305" s="36"/>
      <c r="H305" s="18"/>
      <c r="I305" s="18"/>
      <c r="J305" s="18"/>
      <c r="K305" s="30"/>
      <c r="L305" s="30"/>
      <c r="M305" s="30"/>
      <c r="N305" s="30"/>
      <c r="O305" s="30"/>
    </row>
    <row r="306" spans="7:15" ht="27.75" customHeight="1">
      <c r="G306" s="13"/>
      <c r="H306" s="18">
        <f t="shared" si="40"/>
      </c>
      <c r="I306" s="18"/>
      <c r="J306" s="18"/>
      <c r="K306" s="30"/>
      <c r="L306" s="30"/>
      <c r="M306" s="30"/>
      <c r="N306" s="30"/>
      <c r="O306" s="30"/>
    </row>
    <row r="307" spans="7:15" ht="27.75" customHeight="1">
      <c r="G307" s="13"/>
      <c r="H307" s="18">
        <f t="shared" si="40"/>
      </c>
      <c r="I307" s="18"/>
      <c r="J307" s="18"/>
      <c r="K307" s="30"/>
      <c r="L307" s="30"/>
      <c r="M307" s="30"/>
      <c r="N307" s="30"/>
      <c r="O307" s="30"/>
    </row>
    <row r="308" spans="7:15" ht="27.75" customHeight="1">
      <c r="G308" s="36"/>
      <c r="H308" s="18">
        <f t="shared" si="40"/>
      </c>
      <c r="I308" s="18"/>
      <c r="J308" s="18"/>
      <c r="K308" s="30"/>
      <c r="L308" s="30"/>
      <c r="M308" s="30"/>
      <c r="N308" s="30"/>
      <c r="O308" s="30"/>
    </row>
    <row r="309" spans="7:15" ht="27.75" customHeight="1">
      <c r="G309" s="13"/>
      <c r="H309" s="18">
        <f t="shared" si="40"/>
      </c>
      <c r="I309" s="18"/>
      <c r="J309" s="18"/>
      <c r="K309" s="30"/>
      <c r="L309" s="30"/>
      <c r="M309" s="30"/>
      <c r="N309" s="30"/>
      <c r="O309" s="30"/>
    </row>
    <row r="314" ht="27.75" customHeight="1">
      <c r="E314" s="80"/>
    </row>
    <row r="315" ht="27.75" customHeight="1">
      <c r="E315" s="80"/>
    </row>
    <row r="316" ht="27.75" customHeight="1">
      <c r="E316" s="80"/>
    </row>
    <row r="317" ht="27.75" customHeight="1">
      <c r="E317" s="80"/>
    </row>
    <row r="318" ht="27.75" customHeight="1">
      <c r="E318" s="80"/>
    </row>
    <row r="319" ht="27.75" customHeight="1">
      <c r="E319" s="80"/>
    </row>
    <row r="322" ht="27.75" customHeight="1">
      <c r="E322" s="2"/>
    </row>
    <row r="323" ht="27.75" customHeight="1">
      <c r="E323" s="2"/>
    </row>
    <row r="326" ht="27.75" customHeight="1">
      <c r="E326" s="2"/>
    </row>
    <row r="328" ht="27.75" customHeight="1">
      <c r="E328" s="80"/>
    </row>
    <row r="329" ht="27.75" customHeight="1">
      <c r="E329" s="80"/>
    </row>
    <row r="333" ht="27.75" customHeight="1">
      <c r="E333" s="80"/>
    </row>
    <row r="334" ht="27.75" customHeight="1">
      <c r="E334" s="80"/>
    </row>
    <row r="335" ht="27.75" customHeight="1">
      <c r="E335" s="80"/>
    </row>
    <row r="336" ht="27.75" customHeight="1">
      <c r="E336" s="80"/>
    </row>
    <row r="337" ht="27.75" customHeight="1">
      <c r="E337" s="80"/>
    </row>
    <row r="338" ht="27.75" customHeight="1">
      <c r="E338" s="80"/>
    </row>
    <row r="342" ht="27.75" customHeight="1">
      <c r="E342" s="80"/>
    </row>
    <row r="343" ht="27.75" customHeight="1">
      <c r="E343" s="80"/>
    </row>
    <row r="347" ht="27.75" customHeight="1">
      <c r="E347" s="80"/>
    </row>
    <row r="348" ht="27.75" customHeight="1">
      <c r="E348" s="80"/>
    </row>
    <row r="352" ht="27.75" customHeight="1">
      <c r="E352" s="80"/>
    </row>
    <row r="353" ht="27.75" customHeight="1">
      <c r="E353" s="80"/>
    </row>
    <row r="358" ht="27.75" customHeight="1">
      <c r="E358" s="2"/>
    </row>
    <row r="359" ht="27.75" customHeight="1">
      <c r="E359" s="2"/>
    </row>
    <row r="361" ht="27.75" customHeight="1">
      <c r="E361" s="2"/>
    </row>
    <row r="363" ht="27.75" customHeight="1">
      <c r="E363" s="2"/>
    </row>
    <row r="364" ht="27.75" customHeight="1">
      <c r="E364" s="2"/>
    </row>
    <row r="365" ht="27.75" customHeight="1">
      <c r="E365" s="80"/>
    </row>
    <row r="366" ht="27.75" customHeight="1">
      <c r="E366" s="80"/>
    </row>
    <row r="370" ht="27.75" customHeight="1">
      <c r="E370" s="80"/>
    </row>
    <row r="371" ht="27.75" customHeight="1">
      <c r="E371" s="80"/>
    </row>
    <row r="375" ht="27.75" customHeight="1">
      <c r="E375" s="80"/>
    </row>
    <row r="376" ht="27.75" customHeight="1">
      <c r="E376" s="80"/>
    </row>
    <row r="378" ht="27.75" customHeight="1">
      <c r="E378" s="2"/>
    </row>
    <row r="380" ht="27.75" customHeight="1">
      <c r="E380" s="2"/>
    </row>
    <row r="383" ht="27.75" customHeight="1">
      <c r="E383" s="2"/>
    </row>
    <row r="384" ht="27.75" customHeight="1">
      <c r="E384" s="2"/>
    </row>
    <row r="385" ht="27.75" customHeight="1">
      <c r="E385" s="80"/>
    </row>
    <row r="386" ht="27.75" customHeight="1">
      <c r="E386" s="80"/>
    </row>
    <row r="388" ht="27.75" customHeight="1">
      <c r="E388" s="2"/>
    </row>
    <row r="390" ht="27.75" customHeight="1">
      <c r="E390" s="2"/>
    </row>
    <row r="391" ht="27.75" customHeight="1">
      <c r="E391" s="80"/>
    </row>
    <row r="392" ht="27.75" customHeight="1">
      <c r="E392" s="80"/>
    </row>
    <row r="396" ht="27.75" customHeight="1">
      <c r="E396" s="80"/>
    </row>
    <row r="397" ht="27.75" customHeight="1">
      <c r="E397" s="80"/>
    </row>
    <row r="405" ht="27.75" customHeight="1">
      <c r="E405" s="2"/>
    </row>
    <row r="406" ht="27.75" customHeight="1">
      <c r="E406" s="2"/>
    </row>
    <row r="414" ht="27.75" customHeight="1">
      <c r="E414" s="2"/>
    </row>
    <row r="422" ht="27.75" customHeight="1">
      <c r="E422" s="2"/>
    </row>
    <row r="423" ht="27.75" customHeight="1">
      <c r="E423" s="2"/>
    </row>
    <row r="424" ht="27.75" customHeight="1">
      <c r="E424" s="80"/>
    </row>
    <row r="425" ht="27.75" customHeight="1">
      <c r="E425" s="80"/>
    </row>
    <row r="429" ht="27.75" customHeight="1">
      <c r="E429" s="80"/>
    </row>
    <row r="430" ht="27.75" customHeight="1">
      <c r="E430" s="80"/>
    </row>
    <row r="440" ht="27.75" customHeight="1">
      <c r="E440" s="2"/>
    </row>
    <row r="441" ht="27.75" customHeight="1">
      <c r="E441" s="2"/>
    </row>
    <row r="447" ht="27.75" customHeight="1">
      <c r="E447" s="2"/>
    </row>
    <row r="449" ht="27.75" customHeight="1">
      <c r="E449" s="2"/>
    </row>
    <row r="450" ht="27.75" customHeight="1">
      <c r="E450" s="2"/>
    </row>
    <row r="454" ht="27.75" customHeight="1">
      <c r="E454" s="80"/>
    </row>
    <row r="455" ht="27.75" customHeight="1">
      <c r="E455" s="80"/>
    </row>
    <row r="459" ht="27.75" customHeight="1">
      <c r="E459" s="80"/>
    </row>
    <row r="460" ht="27.75" customHeight="1">
      <c r="E460" s="80"/>
    </row>
    <row r="464" ht="27.75" customHeight="1">
      <c r="E464" s="2"/>
    </row>
    <row r="465" ht="27.75" customHeight="1">
      <c r="E465" s="2"/>
    </row>
    <row r="466" ht="27.75" customHeight="1">
      <c r="E466" s="80"/>
    </row>
    <row r="467" ht="27.75" customHeight="1">
      <c r="E467" s="80"/>
    </row>
    <row r="471" ht="27.75" customHeight="1">
      <c r="E471" s="80"/>
    </row>
    <row r="472" ht="27.75" customHeight="1">
      <c r="E472" s="80"/>
    </row>
    <row r="479" ht="27.75" customHeight="1">
      <c r="E479" s="2"/>
    </row>
    <row r="484" ht="27.75" customHeight="1">
      <c r="E484" s="80"/>
    </row>
    <row r="485" ht="27.75" customHeight="1">
      <c r="E485" s="80"/>
    </row>
    <row r="490" ht="27.75" customHeight="1">
      <c r="E490" s="80"/>
    </row>
    <row r="491" ht="27.75" customHeight="1">
      <c r="E491" s="80"/>
    </row>
    <row r="495" ht="27.75" customHeight="1">
      <c r="E495" s="80"/>
    </row>
    <row r="496" ht="27.75" customHeight="1">
      <c r="E496" s="80"/>
    </row>
    <row r="500" ht="27.75" customHeight="1">
      <c r="E500" s="80"/>
    </row>
    <row r="501" ht="27.75" customHeight="1">
      <c r="E501" s="80"/>
    </row>
    <row r="513" ht="27.75" customHeight="1">
      <c r="E513" s="80"/>
    </row>
    <row r="514" ht="27.75" customHeight="1">
      <c r="E514" s="80"/>
    </row>
    <row r="519" ht="27.75" customHeight="1">
      <c r="E519" s="88"/>
    </row>
    <row r="520" ht="27.75" customHeight="1">
      <c r="E520" s="88"/>
    </row>
    <row r="521" ht="27.75" customHeight="1">
      <c r="E521" s="80"/>
    </row>
    <row r="522" ht="27.75" customHeight="1">
      <c r="E522" s="80"/>
    </row>
    <row r="528" ht="27.75" customHeight="1">
      <c r="E528" s="80"/>
    </row>
    <row r="529" ht="27.75" customHeight="1">
      <c r="E529" s="80"/>
    </row>
    <row r="533" ht="27.75" customHeight="1">
      <c r="E533" s="80"/>
    </row>
    <row r="534" ht="27.75" customHeight="1">
      <c r="E534" s="80"/>
    </row>
    <row r="536" ht="27.75" customHeight="1">
      <c r="E536" s="2"/>
    </row>
    <row r="538" ht="27.75" customHeight="1">
      <c r="E538" s="80"/>
    </row>
    <row r="539" ht="27.75" customHeight="1">
      <c r="E539" s="80"/>
    </row>
    <row r="553" ht="27.75" customHeight="1">
      <c r="E553" s="2"/>
    </row>
    <row r="555" ht="27.75" customHeight="1">
      <c r="E555" s="2"/>
    </row>
    <row r="556" ht="27.75" customHeight="1">
      <c r="E556" s="2"/>
    </row>
    <row r="557" ht="27.75" customHeight="1">
      <c r="E557" s="2"/>
    </row>
    <row r="563" ht="27.75" customHeight="1">
      <c r="E563" s="2"/>
    </row>
    <row r="564" ht="27.75" customHeight="1">
      <c r="E564" s="2"/>
    </row>
    <row r="565" ht="27.75" customHeight="1">
      <c r="E565" s="80"/>
    </row>
    <row r="566" ht="27.75" customHeight="1">
      <c r="E566" s="80"/>
    </row>
    <row r="569" ht="27.75" customHeight="1">
      <c r="E569" s="80"/>
    </row>
    <row r="570" ht="27.75" customHeight="1">
      <c r="E570" s="80"/>
    </row>
    <row r="571" ht="27.75" customHeight="1">
      <c r="E571" s="80"/>
    </row>
    <row r="572" ht="27.75" customHeight="1">
      <c r="E572" s="80"/>
    </row>
    <row r="576" ht="27.75" customHeight="1">
      <c r="E576" s="80"/>
    </row>
    <row r="577" ht="27.75" customHeight="1">
      <c r="E577" s="80"/>
    </row>
    <row r="581" ht="27.75" customHeight="1">
      <c r="E581" s="80"/>
    </row>
    <row r="582" ht="27.75" customHeight="1">
      <c r="E582" s="80"/>
    </row>
    <row r="589" ht="27.75" customHeight="1">
      <c r="E589" s="2"/>
    </row>
    <row r="598" ht="27.75" customHeight="1">
      <c r="E598" s="2"/>
    </row>
    <row r="599" ht="27.75" customHeight="1">
      <c r="E599" s="2"/>
    </row>
    <row r="600" ht="27.75" customHeight="1">
      <c r="E600" s="2"/>
    </row>
    <row r="601" ht="27.75" customHeight="1">
      <c r="E601" s="2"/>
    </row>
    <row r="605" ht="27.75" customHeight="1">
      <c r="E605" s="80"/>
    </row>
    <row r="606" ht="27.75" customHeight="1">
      <c r="E606" s="80"/>
    </row>
    <row r="612" ht="27.75" customHeight="1">
      <c r="E612" s="2"/>
    </row>
    <row r="613" ht="27.75" customHeight="1">
      <c r="E613" s="2"/>
    </row>
    <row r="618" ht="27.75" customHeight="1">
      <c r="E618" s="80"/>
    </row>
    <row r="619" ht="27.75" customHeight="1">
      <c r="E619" s="80"/>
    </row>
    <row r="624" ht="27.75" customHeight="1">
      <c r="E624" s="2"/>
    </row>
    <row r="625" ht="27.75" customHeight="1">
      <c r="E625" s="2"/>
    </row>
    <row r="631" ht="27.75" customHeight="1">
      <c r="E631" s="2"/>
    </row>
    <row r="638" ht="27.75" customHeight="1">
      <c r="E638" s="2"/>
    </row>
    <row r="639" ht="27.75" customHeight="1">
      <c r="E639" s="2"/>
    </row>
    <row r="645" ht="27.75" customHeight="1">
      <c r="E645" s="2"/>
    </row>
    <row r="656" ht="27.75" customHeight="1">
      <c r="E656" s="2"/>
    </row>
    <row r="657" ht="27.75" customHeight="1">
      <c r="E657" s="2"/>
    </row>
    <row r="658" ht="27.75" customHeight="1">
      <c r="E658" s="80"/>
    </row>
    <row r="659" ht="27.75" customHeight="1">
      <c r="E659" s="80"/>
    </row>
    <row r="665" ht="27.75" customHeight="1">
      <c r="E665" s="80"/>
    </row>
    <row r="666" ht="27.75" customHeight="1">
      <c r="E666" s="80"/>
    </row>
    <row r="672" ht="27.75" customHeight="1">
      <c r="E672" s="80"/>
    </row>
    <row r="673" ht="27.75" customHeight="1">
      <c r="E673" s="80"/>
    </row>
    <row r="677" ht="27.75" customHeight="1">
      <c r="E677" s="2"/>
    </row>
    <row r="679" ht="27.75" customHeight="1">
      <c r="E679" s="2"/>
    </row>
    <row r="680" ht="27.75" customHeight="1">
      <c r="E680" s="2"/>
    </row>
    <row r="687" ht="27.75" customHeight="1">
      <c r="E687" s="2"/>
    </row>
    <row r="688" ht="27.75" customHeight="1">
      <c r="E688" s="2"/>
    </row>
    <row r="695" ht="27.75" customHeight="1">
      <c r="E695" s="2"/>
    </row>
    <row r="701" ht="27.75" customHeight="1">
      <c r="E701" s="80"/>
    </row>
    <row r="702" ht="27.75" customHeight="1">
      <c r="E702" s="80"/>
    </row>
    <row r="706" ht="27.75" customHeight="1">
      <c r="E706" s="80"/>
    </row>
    <row r="707" ht="27.75" customHeight="1">
      <c r="E707" s="80"/>
    </row>
    <row r="708" ht="27.75" customHeight="1">
      <c r="E708" s="80"/>
    </row>
    <row r="709" ht="27.75" customHeight="1">
      <c r="E709" s="80"/>
    </row>
    <row r="716" ht="27.75" customHeight="1">
      <c r="E716" s="80"/>
    </row>
    <row r="717" ht="27.75" customHeight="1">
      <c r="E717" s="80"/>
    </row>
    <row r="725" ht="27.75" customHeight="1">
      <c r="E725" s="2"/>
    </row>
    <row r="731" ht="27.75" customHeight="1">
      <c r="E731" s="2"/>
    </row>
    <row r="732" ht="27.75" customHeight="1">
      <c r="E732" s="2"/>
    </row>
    <row r="738" ht="27.75" customHeight="1">
      <c r="E738" s="2"/>
    </row>
    <row r="739" ht="27.75" customHeight="1">
      <c r="E739" s="2"/>
    </row>
    <row r="750" ht="27.75" customHeight="1">
      <c r="E750" s="2"/>
    </row>
    <row r="752" ht="27.75" customHeight="1">
      <c r="E752" s="2"/>
    </row>
    <row r="754" ht="27.75" customHeight="1">
      <c r="E754" s="2"/>
    </row>
    <row r="763" ht="27.75" customHeight="1">
      <c r="E763" s="2"/>
    </row>
    <row r="767" ht="27.75" customHeight="1">
      <c r="E767" s="80"/>
    </row>
    <row r="768" ht="27.75" customHeight="1">
      <c r="E768" s="80"/>
    </row>
    <row r="773" ht="27.75" customHeight="1">
      <c r="E773" s="80"/>
    </row>
    <row r="774" ht="27.75" customHeight="1">
      <c r="E774" s="80"/>
    </row>
    <row r="780" ht="27.75" customHeight="1">
      <c r="E780" s="2"/>
    </row>
    <row r="786" ht="27.75" customHeight="1">
      <c r="E786" s="80"/>
    </row>
    <row r="787" ht="27.75" customHeight="1">
      <c r="E787" s="80"/>
    </row>
    <row r="789" ht="27.75" customHeight="1">
      <c r="E789" s="2"/>
    </row>
    <row r="795" ht="27.75" customHeight="1">
      <c r="E795" s="2"/>
    </row>
    <row r="796" ht="27.75" customHeight="1">
      <c r="E796" s="2"/>
    </row>
    <row r="805" ht="27.75" customHeight="1">
      <c r="E805" s="88"/>
    </row>
    <row r="806" ht="27.75" customHeight="1">
      <c r="E806" s="88"/>
    </row>
    <row r="810" ht="27.75" customHeight="1">
      <c r="E810" s="80"/>
    </row>
    <row r="811" ht="27.75" customHeight="1">
      <c r="E811" s="80"/>
    </row>
    <row r="815" ht="27.75" customHeight="1">
      <c r="E815" s="80"/>
    </row>
    <row r="816" ht="27.75" customHeight="1">
      <c r="E816" s="80"/>
    </row>
    <row r="820" ht="27.75" customHeight="1">
      <c r="E820" s="80"/>
    </row>
    <row r="821" ht="27.75" customHeight="1">
      <c r="E821" s="80"/>
    </row>
    <row r="824" ht="27.75" customHeight="1">
      <c r="E824" s="2"/>
    </row>
    <row r="829" ht="27.75" customHeight="1">
      <c r="E829" s="80"/>
    </row>
    <row r="830" ht="27.75" customHeight="1">
      <c r="E830" s="80"/>
    </row>
    <row r="834" ht="27.75" customHeight="1">
      <c r="E834" s="80"/>
    </row>
    <row r="835" ht="27.75" customHeight="1">
      <c r="E835" s="80"/>
    </row>
    <row r="838" ht="27.75" customHeight="1">
      <c r="E838" s="2"/>
    </row>
    <row r="840" ht="27.75" customHeight="1">
      <c r="E840" s="2"/>
    </row>
    <row r="845" ht="27.75" customHeight="1">
      <c r="E845" s="80"/>
    </row>
    <row r="846" ht="27.75" customHeight="1">
      <c r="E846" s="80"/>
    </row>
    <row r="850" ht="27.75" customHeight="1">
      <c r="E850" s="80"/>
    </row>
    <row r="851" ht="27.75" customHeight="1">
      <c r="E851" s="80"/>
    </row>
    <row r="852" ht="27.75" customHeight="1">
      <c r="E852" s="80"/>
    </row>
    <row r="853" ht="27.75" customHeight="1">
      <c r="E853" s="80"/>
    </row>
    <row r="854" ht="27.75" customHeight="1">
      <c r="E854" s="80"/>
    </row>
    <row r="855" ht="27.75" customHeight="1">
      <c r="E855" s="80"/>
    </row>
    <row r="859" ht="27.75" customHeight="1">
      <c r="E859" s="80"/>
    </row>
    <row r="860" ht="27.75" customHeight="1">
      <c r="E860" s="80"/>
    </row>
    <row r="867" ht="27.75" customHeight="1">
      <c r="E867" s="2"/>
    </row>
    <row r="868" ht="27.75" customHeight="1">
      <c r="E868" s="2"/>
    </row>
    <row r="872" ht="27.75" customHeight="1">
      <c r="E872" s="80"/>
    </row>
    <row r="873" ht="27.75" customHeight="1">
      <c r="E873" s="80"/>
    </row>
    <row r="878" ht="27.75" customHeight="1">
      <c r="E878" s="2"/>
    </row>
    <row r="884" ht="27.75" customHeight="1">
      <c r="E884" s="2"/>
    </row>
    <row r="894" ht="27.75" customHeight="1">
      <c r="E894" s="2"/>
    </row>
    <row r="895" ht="27.75" customHeight="1">
      <c r="E895" s="2"/>
    </row>
    <row r="907" ht="27.75" customHeight="1">
      <c r="E907" s="88"/>
    </row>
    <row r="908" ht="27.75" customHeight="1">
      <c r="E908" s="88"/>
    </row>
    <row r="919" ht="27.75" customHeight="1">
      <c r="E919" s="80"/>
    </row>
    <row r="920" ht="27.75" customHeight="1">
      <c r="E920" s="80"/>
    </row>
    <row r="924" ht="27.75" customHeight="1">
      <c r="E924" s="80"/>
    </row>
    <row r="925" ht="27.75" customHeight="1">
      <c r="E925" s="80"/>
    </row>
    <row r="929" ht="27.75" customHeight="1">
      <c r="E929" s="80"/>
    </row>
    <row r="930" ht="27.75" customHeight="1">
      <c r="E930" s="80"/>
    </row>
    <row r="934" ht="27.75" customHeight="1">
      <c r="E934" s="80"/>
    </row>
    <row r="935" ht="27.75" customHeight="1">
      <c r="E935" s="80"/>
    </row>
    <row r="942" ht="27.75" customHeight="1">
      <c r="E942" s="2"/>
    </row>
    <row r="943" ht="27.75" customHeight="1">
      <c r="E943" s="2"/>
    </row>
    <row r="947" ht="27.75" customHeight="1">
      <c r="E947" s="80"/>
    </row>
    <row r="948" ht="27.75" customHeight="1">
      <c r="E948" s="80"/>
    </row>
    <row r="951" ht="27.75" customHeight="1">
      <c r="E951" s="2"/>
    </row>
    <row r="952" ht="27.75" customHeight="1">
      <c r="E952" s="2"/>
    </row>
    <row r="953" ht="27.75" customHeight="1">
      <c r="E953" s="2"/>
    </row>
    <row r="957" ht="27.75" customHeight="1">
      <c r="E957" s="80"/>
    </row>
    <row r="958" ht="27.75" customHeight="1">
      <c r="E958" s="80"/>
    </row>
    <row r="963" ht="27.75" customHeight="1">
      <c r="E963" s="2"/>
    </row>
    <row r="965" ht="27.75" customHeight="1">
      <c r="E965" s="80"/>
    </row>
    <row r="966" ht="27.75" customHeight="1">
      <c r="E966" s="80"/>
    </row>
    <row r="972" ht="27.75" customHeight="1">
      <c r="E972" s="2"/>
    </row>
    <row r="976" ht="27.75" customHeight="1">
      <c r="E976" s="2"/>
    </row>
    <row r="978" ht="27.75" customHeight="1">
      <c r="E978" s="2"/>
    </row>
    <row r="982" ht="27.75" customHeight="1">
      <c r="E982" s="80"/>
    </row>
    <row r="983" ht="27.75" customHeight="1">
      <c r="E983" s="80"/>
    </row>
    <row r="984" ht="27.75" customHeight="1">
      <c r="E984" s="80"/>
    </row>
    <row r="985" ht="27.75" customHeight="1">
      <c r="E985" s="80"/>
    </row>
    <row r="986" ht="27.75" customHeight="1">
      <c r="E986" s="80"/>
    </row>
    <row r="988" ht="27.75" customHeight="1">
      <c r="E988" s="2"/>
    </row>
    <row r="989" ht="27.75" customHeight="1">
      <c r="E989" s="2"/>
    </row>
    <row r="990" ht="27.75" customHeight="1">
      <c r="E990" s="80"/>
    </row>
    <row r="991" ht="27.75" customHeight="1">
      <c r="E991" s="80"/>
    </row>
    <row r="992" ht="27.75" customHeight="1">
      <c r="E992" s="80"/>
    </row>
    <row r="993" ht="27.75" customHeight="1">
      <c r="E993" s="80"/>
    </row>
    <row r="994" ht="27.75" customHeight="1">
      <c r="E994" s="80"/>
    </row>
    <row r="995" ht="27.75" customHeight="1">
      <c r="E995" s="80"/>
    </row>
    <row r="999" ht="27.75" customHeight="1">
      <c r="E999" s="80"/>
    </row>
    <row r="1000" ht="27.75" customHeight="1">
      <c r="E1000" s="80"/>
    </row>
    <row r="1002" ht="27.75" customHeight="1">
      <c r="E1002" s="2"/>
    </row>
    <row r="1005" ht="27.75" customHeight="1">
      <c r="E1005" s="2"/>
    </row>
    <row r="1007" ht="27.75" customHeight="1">
      <c r="E1007" s="80"/>
    </row>
    <row r="1008" ht="27.75" customHeight="1">
      <c r="E1008" s="80"/>
    </row>
    <row r="1022" ht="27.75" customHeight="1">
      <c r="E1022" s="3"/>
    </row>
    <row r="1023" ht="27.75" customHeight="1">
      <c r="E1023" s="3"/>
    </row>
    <row r="1024" ht="27.75" customHeight="1">
      <c r="E1024" s="3"/>
    </row>
    <row r="1025" ht="27.75" customHeight="1">
      <c r="E1025" s="3"/>
    </row>
    <row r="1032" ht="27.75" customHeight="1">
      <c r="E1032" s="2"/>
    </row>
    <row r="1049" ht="27.75" customHeight="1">
      <c r="E1049" s="80"/>
    </row>
    <row r="1050" ht="27.75" customHeight="1">
      <c r="E1050" s="80"/>
    </row>
    <row r="1055" ht="27.75" customHeight="1">
      <c r="E1055" s="2"/>
    </row>
    <row r="1058" ht="27.75" customHeight="1">
      <c r="E1058" s="2"/>
    </row>
    <row r="1059" ht="27.75" customHeight="1">
      <c r="E1059" s="2"/>
    </row>
    <row r="1060" ht="27.75" customHeight="1">
      <c r="E1060" s="80"/>
    </row>
    <row r="1061" ht="27.75" customHeight="1">
      <c r="E1061" s="80"/>
    </row>
    <row r="1066" ht="27.75" customHeight="1">
      <c r="E1066" s="2"/>
    </row>
    <row r="1067" ht="27.75" customHeight="1">
      <c r="E1067" s="2"/>
    </row>
    <row r="1073" ht="27.75" customHeight="1">
      <c r="E1073" s="2"/>
    </row>
    <row r="1081" ht="27.75" customHeight="1">
      <c r="E1081" s="2"/>
    </row>
    <row r="1094" ht="27.75" customHeight="1">
      <c r="E1094" s="5"/>
    </row>
  </sheetData>
  <mergeCells count="137">
    <mergeCell ref="C11:F11"/>
    <mergeCell ref="A258:F258"/>
    <mergeCell ref="E170:E171"/>
    <mergeCell ref="C167:C168"/>
    <mergeCell ref="E167:E168"/>
    <mergeCell ref="C76:F76"/>
    <mergeCell ref="A253:F253"/>
    <mergeCell ref="A254:F254"/>
    <mergeCell ref="A255:F255"/>
    <mergeCell ref="C138:C139"/>
    <mergeCell ref="B6:F6"/>
    <mergeCell ref="B7:F7"/>
    <mergeCell ref="B8:F8"/>
    <mergeCell ref="K8:K9"/>
    <mergeCell ref="B2:F2"/>
    <mergeCell ref="B3:F3"/>
    <mergeCell ref="B4:F4"/>
    <mergeCell ref="B5:F5"/>
    <mergeCell ref="E264:E265"/>
    <mergeCell ref="A256:F256"/>
    <mergeCell ref="A257:F257"/>
    <mergeCell ref="A259:F259"/>
    <mergeCell ref="A260:F260"/>
    <mergeCell ref="E290:E291"/>
    <mergeCell ref="E298:E299"/>
    <mergeCell ref="E303:E304"/>
    <mergeCell ref="E314:E315"/>
    <mergeCell ref="E316:E317"/>
    <mergeCell ref="E318:E319"/>
    <mergeCell ref="E328:E329"/>
    <mergeCell ref="E333:E334"/>
    <mergeCell ref="E335:E336"/>
    <mergeCell ref="E337:E338"/>
    <mergeCell ref="E342:E343"/>
    <mergeCell ref="E347:E348"/>
    <mergeCell ref="E352:E353"/>
    <mergeCell ref="E365:E366"/>
    <mergeCell ref="E370:E371"/>
    <mergeCell ref="E375:E376"/>
    <mergeCell ref="E385:E386"/>
    <mergeCell ref="E391:E392"/>
    <mergeCell ref="E396:E397"/>
    <mergeCell ref="E424:E425"/>
    <mergeCell ref="E429:E430"/>
    <mergeCell ref="E454:E455"/>
    <mergeCell ref="E459:E460"/>
    <mergeCell ref="E466:E467"/>
    <mergeCell ref="E471:E472"/>
    <mergeCell ref="E484:E485"/>
    <mergeCell ref="E490:E491"/>
    <mergeCell ref="E495:E496"/>
    <mergeCell ref="E500:E501"/>
    <mergeCell ref="E513:E514"/>
    <mergeCell ref="E519:E520"/>
    <mergeCell ref="E521:E522"/>
    <mergeCell ref="E528:E529"/>
    <mergeCell ref="E533:E534"/>
    <mergeCell ref="E538:E539"/>
    <mergeCell ref="E565:E566"/>
    <mergeCell ref="E569:E570"/>
    <mergeCell ref="E571:E572"/>
    <mergeCell ref="E576:E577"/>
    <mergeCell ref="E581:E582"/>
    <mergeCell ref="E605:E606"/>
    <mergeCell ref="E618:E619"/>
    <mergeCell ref="E658:E659"/>
    <mergeCell ref="E665:E666"/>
    <mergeCell ref="E672:E673"/>
    <mergeCell ref="E701:E702"/>
    <mergeCell ref="E706:E707"/>
    <mergeCell ref="E708:E709"/>
    <mergeCell ref="E716:E717"/>
    <mergeCell ref="E767:E768"/>
    <mergeCell ref="E773:E774"/>
    <mergeCell ref="E786:E787"/>
    <mergeCell ref="E805:E806"/>
    <mergeCell ref="E810:E811"/>
    <mergeCell ref="E815:E816"/>
    <mergeCell ref="E820:E821"/>
    <mergeCell ref="E829:E830"/>
    <mergeCell ref="E834:E835"/>
    <mergeCell ref="E845:E846"/>
    <mergeCell ref="E850:E851"/>
    <mergeCell ref="E852:E853"/>
    <mergeCell ref="E854:E855"/>
    <mergeCell ref="E859:E860"/>
    <mergeCell ref="E872:E873"/>
    <mergeCell ref="E907:E908"/>
    <mergeCell ref="E919:E920"/>
    <mergeCell ref="E924:E925"/>
    <mergeCell ref="E929:E930"/>
    <mergeCell ref="E934:E935"/>
    <mergeCell ref="E947:E948"/>
    <mergeCell ref="E957:E958"/>
    <mergeCell ref="E965:E966"/>
    <mergeCell ref="E982:E983"/>
    <mergeCell ref="E984:E986"/>
    <mergeCell ref="E990:E991"/>
    <mergeCell ref="E1049:E1050"/>
    <mergeCell ref="E1060:E1061"/>
    <mergeCell ref="E992:E993"/>
    <mergeCell ref="E994:E995"/>
    <mergeCell ref="E999:E1000"/>
    <mergeCell ref="E1007:E1008"/>
    <mergeCell ref="E183:E191"/>
    <mergeCell ref="A193:F193"/>
    <mergeCell ref="A205:F205"/>
    <mergeCell ref="E223:E224"/>
    <mergeCell ref="C207:C208"/>
    <mergeCell ref="A246:F246"/>
    <mergeCell ref="C248:C249"/>
    <mergeCell ref="A252:F252"/>
    <mergeCell ref="C226:C227"/>
    <mergeCell ref="C231:C234"/>
    <mergeCell ref="E231:E232"/>
    <mergeCell ref="C236:C240"/>
    <mergeCell ref="C241:C242"/>
    <mergeCell ref="C216:C217"/>
    <mergeCell ref="C221:C222"/>
    <mergeCell ref="C179:C180"/>
    <mergeCell ref="E135:E136"/>
    <mergeCell ref="A211:F211"/>
    <mergeCell ref="F168:F169"/>
    <mergeCell ref="C172:C173"/>
    <mergeCell ref="F172:F173"/>
    <mergeCell ref="E174:E175"/>
    <mergeCell ref="C183:C191"/>
    <mergeCell ref="L8:L9"/>
    <mergeCell ref="M8:M9"/>
    <mergeCell ref="E153:E154"/>
    <mergeCell ref="E87:E88"/>
    <mergeCell ref="C42:F42"/>
    <mergeCell ref="C133:C134"/>
    <mergeCell ref="C87:C88"/>
    <mergeCell ref="E89:E90"/>
    <mergeCell ref="E91:E92"/>
    <mergeCell ref="F12:F13"/>
  </mergeCells>
  <conditionalFormatting sqref="A241 A216 A206 A221 A226 A208:A210 A231 A236 A196:A204 A194 A247:A260 A184:A192">
    <cfRule type="cellIs" priority="1" dxfId="0" operator="equal" stopIfTrue="1">
      <formula>0</formula>
    </cfRule>
  </conditionalFormatting>
  <printOptions/>
  <pageMargins left="0.18" right="0.23" top="1.29" bottom="0.66" header="0.25" footer="0.28"/>
  <pageSetup horizontalDpi="600" verticalDpi="600" orientation="portrait" r:id="rId1"/>
  <headerFooter alignWithMargins="0">
    <oddHeader>&amp;C&amp;8Kekoolani Genealogy No. 16&amp;"Arial Black,Regular"&amp;12
&amp;"Arial,Bold"&amp;14First O'ahu Royal Genealogy &amp;"Arial Black,Regular"&amp;12
&amp;"Arial,Regular"&amp;10Lineage from the Lō-ali'i and King Kahahana of O'ahu
&amp;9 
86 Generations</oddHeader>
    <oddFooter>&amp;L&amp;6Kekoolani Family Library Catalog NO. 9016
Updated 03-06-2011  DPK&amp;R&amp;"Arial Black,Regular"&amp;8&amp;P</oddFooter>
  </headerFooter>
  <rowBreaks count="4" manualBreakCount="4">
    <brk id="192" max="255" man="1"/>
    <brk id="210" max="255" man="1"/>
    <brk id="225" max="255" man="1"/>
    <brk id="245" max="255" man="1"/>
  </rowBreaks>
</worksheet>
</file>

<file path=xl/worksheets/sheet2.xml><?xml version="1.0" encoding="utf-8"?>
<worksheet xmlns="http://schemas.openxmlformats.org/spreadsheetml/2006/main" xmlns:r="http://schemas.openxmlformats.org/officeDocument/2006/relationships">
  <dimension ref="A1:F53"/>
  <sheetViews>
    <sheetView workbookViewId="0" topLeftCell="A11">
      <selection activeCell="D14" sqref="D14"/>
    </sheetView>
  </sheetViews>
  <sheetFormatPr defaultColWidth="9.140625" defaultRowHeight="69.75" customHeight="1"/>
  <cols>
    <col min="1" max="1" width="8.140625" style="12" customWidth="1"/>
    <col min="2" max="2" width="8.7109375" style="12" customWidth="1"/>
    <col min="3" max="3" width="33.28125" style="13" customWidth="1"/>
    <col min="4" max="4" width="37.57421875" style="13" customWidth="1"/>
    <col min="5" max="16384" width="9.140625" style="7" customWidth="1"/>
  </cols>
  <sheetData>
    <row r="1" spans="1:4" s="8" customFormat="1" ht="31.5" customHeight="1">
      <c r="A1" s="9" t="s">
        <v>163</v>
      </c>
      <c r="B1" s="9" t="s">
        <v>164</v>
      </c>
      <c r="C1" s="9" t="s">
        <v>165</v>
      </c>
      <c r="D1" s="9" t="s">
        <v>160</v>
      </c>
    </row>
    <row r="2" spans="1:4" ht="45" customHeight="1">
      <c r="A2" s="10">
        <v>1</v>
      </c>
      <c r="B2" s="10">
        <v>26</v>
      </c>
      <c r="C2" s="11" t="s">
        <v>411</v>
      </c>
      <c r="D2" s="14" t="s">
        <v>256</v>
      </c>
    </row>
    <row r="3" spans="1:4" ht="38.25" customHeight="1">
      <c r="A3" s="10">
        <v>1</v>
      </c>
      <c r="B3" s="10">
        <v>37</v>
      </c>
      <c r="C3" s="11" t="s">
        <v>410</v>
      </c>
      <c r="D3" s="11"/>
    </row>
    <row r="4" spans="1:4" ht="79.5" customHeight="1">
      <c r="A4" s="10">
        <v>27</v>
      </c>
      <c r="B4" s="10">
        <v>39</v>
      </c>
      <c r="C4" s="11" t="s">
        <v>203</v>
      </c>
      <c r="D4" s="14" t="s">
        <v>161</v>
      </c>
    </row>
    <row r="5" spans="1:4" ht="69.75" customHeight="1">
      <c r="A5" s="10">
        <v>27</v>
      </c>
      <c r="B5" s="10">
        <v>39</v>
      </c>
      <c r="C5" s="11" t="s">
        <v>203</v>
      </c>
      <c r="D5" s="14" t="s">
        <v>162</v>
      </c>
    </row>
    <row r="6" spans="1:4" ht="69" customHeight="1">
      <c r="A6" s="10">
        <v>49</v>
      </c>
      <c r="B6" s="10">
        <v>65</v>
      </c>
      <c r="C6" s="11" t="s">
        <v>183</v>
      </c>
      <c r="D6" s="14" t="s">
        <v>162</v>
      </c>
    </row>
    <row r="7" spans="1:4" ht="69.75" customHeight="1">
      <c r="A7" s="10">
        <v>50</v>
      </c>
      <c r="B7" s="10">
        <v>50</v>
      </c>
      <c r="C7" s="11" t="s">
        <v>167</v>
      </c>
      <c r="D7" s="14" t="s">
        <v>161</v>
      </c>
    </row>
    <row r="8" spans="1:4" ht="69.75" customHeight="1">
      <c r="A8" s="10">
        <v>65</v>
      </c>
      <c r="B8" s="10">
        <v>86</v>
      </c>
      <c r="C8" s="11" t="s">
        <v>177</v>
      </c>
      <c r="D8" s="14" t="s">
        <v>161</v>
      </c>
    </row>
    <row r="9" spans="1:4" ht="48" customHeight="1">
      <c r="A9" s="10">
        <v>74</v>
      </c>
      <c r="B9" s="10">
        <v>74</v>
      </c>
      <c r="C9" s="11" t="s">
        <v>272</v>
      </c>
      <c r="D9" s="14" t="s">
        <v>271</v>
      </c>
    </row>
    <row r="10" spans="1:4" ht="48" customHeight="1">
      <c r="A10" s="10">
        <v>78</v>
      </c>
      <c r="B10" s="10">
        <v>79</v>
      </c>
      <c r="C10" s="11" t="s">
        <v>273</v>
      </c>
      <c r="D10" s="14" t="s">
        <v>271</v>
      </c>
    </row>
    <row r="11" spans="1:6" ht="54.75" customHeight="1">
      <c r="A11" s="10"/>
      <c r="B11" s="10"/>
      <c r="C11" s="11" t="s">
        <v>275</v>
      </c>
      <c r="D11" s="14" t="s">
        <v>271</v>
      </c>
      <c r="F11" s="4"/>
    </row>
    <row r="12" spans="1:6" ht="69.75" customHeight="1">
      <c r="A12" s="10"/>
      <c r="B12" s="10"/>
      <c r="C12" s="11" t="s">
        <v>128</v>
      </c>
      <c r="D12" s="14" t="s">
        <v>204</v>
      </c>
      <c r="F12" s="4"/>
    </row>
    <row r="13" spans="1:6" ht="72.75" customHeight="1">
      <c r="A13" s="10"/>
      <c r="B13" s="10"/>
      <c r="C13" s="11" t="s">
        <v>245</v>
      </c>
      <c r="D13" s="14" t="s">
        <v>246</v>
      </c>
      <c r="F13" s="4"/>
    </row>
    <row r="14" spans="1:4" ht="69.75" customHeight="1">
      <c r="A14" s="10"/>
      <c r="B14" s="10"/>
      <c r="C14" s="11" t="s">
        <v>129</v>
      </c>
      <c r="D14" s="14" t="s">
        <v>264</v>
      </c>
    </row>
    <row r="15" spans="1:4" ht="69.75" customHeight="1">
      <c r="A15" s="10"/>
      <c r="B15" s="10"/>
      <c r="C15" s="11" t="s">
        <v>263</v>
      </c>
      <c r="D15" s="14" t="s">
        <v>265</v>
      </c>
    </row>
    <row r="16" spans="1:4" ht="69.75" customHeight="1">
      <c r="A16" s="10"/>
      <c r="B16" s="10"/>
      <c r="C16" s="11"/>
      <c r="D16" s="11"/>
    </row>
    <row r="17" spans="1:4" ht="69.75" customHeight="1">
      <c r="A17" s="10"/>
      <c r="B17" s="10"/>
      <c r="C17" s="11"/>
      <c r="D17" s="11"/>
    </row>
    <row r="18" spans="1:4" ht="69.75" customHeight="1">
      <c r="A18" s="10"/>
      <c r="B18" s="10"/>
      <c r="C18" s="11"/>
      <c r="D18" s="11"/>
    </row>
    <row r="19" spans="1:4" ht="69.75" customHeight="1">
      <c r="A19" s="10"/>
      <c r="B19" s="10"/>
      <c r="C19" s="11"/>
      <c r="D19" s="11"/>
    </row>
    <row r="20" spans="1:4" ht="69.75" customHeight="1">
      <c r="A20" s="10"/>
      <c r="B20" s="10"/>
      <c r="C20" s="11"/>
      <c r="D20" s="11"/>
    </row>
    <row r="21" spans="1:4" ht="69.75" customHeight="1">
      <c r="A21" s="10"/>
      <c r="B21" s="10"/>
      <c r="C21" s="11"/>
      <c r="D21" s="11"/>
    </row>
    <row r="22" spans="1:4" ht="69.75" customHeight="1">
      <c r="A22" s="10"/>
      <c r="B22" s="10"/>
      <c r="C22" s="11"/>
      <c r="D22" s="11"/>
    </row>
    <row r="23" spans="1:4" ht="69.75" customHeight="1">
      <c r="A23" s="10"/>
      <c r="B23" s="10"/>
      <c r="C23" s="11"/>
      <c r="D23" s="11"/>
    </row>
    <row r="24" spans="1:4" ht="69.75" customHeight="1">
      <c r="A24" s="10"/>
      <c r="B24" s="10"/>
      <c r="C24" s="11"/>
      <c r="D24" s="11"/>
    </row>
    <row r="25" spans="1:4" ht="69.75" customHeight="1">
      <c r="A25" s="10"/>
      <c r="B25" s="10"/>
      <c r="C25" s="11"/>
      <c r="D25" s="11"/>
    </row>
    <row r="26" spans="1:4" ht="69.75" customHeight="1">
      <c r="A26" s="10"/>
      <c r="B26" s="10"/>
      <c r="C26" s="11"/>
      <c r="D26" s="11"/>
    </row>
    <row r="27" spans="1:4" ht="69.75" customHeight="1">
      <c r="A27" s="10"/>
      <c r="B27" s="10"/>
      <c r="C27" s="11"/>
      <c r="D27" s="11"/>
    </row>
    <row r="28" spans="1:4" ht="69.75" customHeight="1">
      <c r="A28" s="10"/>
      <c r="B28" s="10"/>
      <c r="C28" s="11"/>
      <c r="D28" s="11"/>
    </row>
    <row r="29" spans="1:4" ht="69.75" customHeight="1">
      <c r="A29" s="10"/>
      <c r="B29" s="10"/>
      <c r="C29" s="11"/>
      <c r="D29" s="11"/>
    </row>
    <row r="30" spans="1:4" ht="69.75" customHeight="1">
      <c r="A30" s="10"/>
      <c r="B30" s="10"/>
      <c r="C30" s="11"/>
      <c r="D30" s="11"/>
    </row>
    <row r="31" spans="1:4" ht="69.75" customHeight="1">
      <c r="A31" s="10"/>
      <c r="B31" s="10"/>
      <c r="C31" s="11"/>
      <c r="D31" s="11"/>
    </row>
    <row r="32" spans="1:4" ht="69.75" customHeight="1">
      <c r="A32" s="10"/>
      <c r="B32" s="10"/>
      <c r="C32" s="11"/>
      <c r="D32" s="11"/>
    </row>
    <row r="33" spans="1:4" ht="69.75" customHeight="1">
      <c r="A33" s="10"/>
      <c r="B33" s="10"/>
      <c r="C33" s="11"/>
      <c r="D33" s="11"/>
    </row>
    <row r="34" spans="1:4" ht="69.75" customHeight="1">
      <c r="A34" s="10"/>
      <c r="B34" s="10"/>
      <c r="C34" s="11"/>
      <c r="D34" s="11"/>
    </row>
    <row r="35" spans="1:4" ht="69.75" customHeight="1">
      <c r="A35" s="10"/>
      <c r="B35" s="10"/>
      <c r="C35" s="11"/>
      <c r="D35" s="11"/>
    </row>
    <row r="36" spans="1:4" ht="69.75" customHeight="1">
      <c r="A36" s="10"/>
      <c r="B36" s="10"/>
      <c r="C36" s="11"/>
      <c r="D36" s="11"/>
    </row>
    <row r="37" spans="1:4" ht="69.75" customHeight="1">
      <c r="A37" s="10"/>
      <c r="B37" s="10"/>
      <c r="C37" s="11"/>
      <c r="D37" s="11"/>
    </row>
    <row r="38" spans="1:4" ht="69.75" customHeight="1">
      <c r="A38" s="10"/>
      <c r="B38" s="10"/>
      <c r="C38" s="11"/>
      <c r="D38" s="11"/>
    </row>
    <row r="39" spans="1:4" ht="69.75" customHeight="1">
      <c r="A39" s="10"/>
      <c r="B39" s="10"/>
      <c r="C39" s="11"/>
      <c r="D39" s="11"/>
    </row>
    <row r="40" spans="1:4" ht="69.75" customHeight="1">
      <c r="A40" s="10"/>
      <c r="B40" s="10"/>
      <c r="C40" s="11"/>
      <c r="D40" s="11"/>
    </row>
    <row r="41" spans="1:4" ht="69.75" customHeight="1">
      <c r="A41" s="10"/>
      <c r="B41" s="10"/>
      <c r="C41" s="11"/>
      <c r="D41" s="11"/>
    </row>
    <row r="42" spans="1:4" ht="69.75" customHeight="1">
      <c r="A42" s="10"/>
      <c r="B42" s="10"/>
      <c r="C42" s="11"/>
      <c r="D42" s="11"/>
    </row>
    <row r="43" spans="1:4" ht="69.75" customHeight="1">
      <c r="A43" s="10"/>
      <c r="B43" s="10"/>
      <c r="C43" s="11"/>
      <c r="D43" s="11"/>
    </row>
    <row r="44" spans="1:4" ht="69.75" customHeight="1">
      <c r="A44" s="10"/>
      <c r="B44" s="10"/>
      <c r="C44" s="11"/>
      <c r="D44" s="11"/>
    </row>
    <row r="45" spans="1:4" ht="69.75" customHeight="1">
      <c r="A45" s="10"/>
      <c r="B45" s="10"/>
      <c r="C45" s="11"/>
      <c r="D45" s="11"/>
    </row>
    <row r="46" spans="1:4" ht="69.75" customHeight="1">
      <c r="A46" s="10"/>
      <c r="B46" s="10"/>
      <c r="C46" s="11"/>
      <c r="D46" s="11"/>
    </row>
    <row r="47" spans="1:4" ht="69.75" customHeight="1">
      <c r="A47" s="10"/>
      <c r="B47" s="10"/>
      <c r="C47" s="11"/>
      <c r="D47" s="11"/>
    </row>
    <row r="48" spans="1:4" ht="69.75" customHeight="1">
      <c r="A48" s="10"/>
      <c r="B48" s="10"/>
      <c r="C48" s="11"/>
      <c r="D48" s="11"/>
    </row>
    <row r="49" spans="1:4" ht="69.75" customHeight="1">
      <c r="A49" s="10"/>
      <c r="B49" s="10"/>
      <c r="C49" s="11"/>
      <c r="D49" s="11"/>
    </row>
    <row r="50" spans="1:4" ht="69.75" customHeight="1">
      <c r="A50" s="10"/>
      <c r="B50" s="10"/>
      <c r="C50" s="11"/>
      <c r="D50" s="11"/>
    </row>
    <row r="51" spans="1:4" ht="69.75" customHeight="1">
      <c r="A51" s="10"/>
      <c r="B51" s="10"/>
      <c r="C51" s="11"/>
      <c r="D51" s="11"/>
    </row>
    <row r="52" spans="1:4" ht="69.75" customHeight="1">
      <c r="A52" s="10"/>
      <c r="B52" s="10"/>
      <c r="C52" s="11"/>
      <c r="D52" s="11"/>
    </row>
    <row r="53" spans="1:4" ht="69.75" customHeight="1">
      <c r="A53" s="10"/>
      <c r="B53" s="10"/>
      <c r="C53" s="11"/>
      <c r="D53" s="11"/>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Vantage 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Kekoolani</dc:creator>
  <cp:keywords/>
  <dc:description/>
  <cp:lastModifiedBy>Dean P. Kekoolani</cp:lastModifiedBy>
  <cp:lastPrinted>2011-03-07T03:27:46Z</cp:lastPrinted>
  <dcterms:created xsi:type="dcterms:W3CDTF">2003-05-09T00:54:59Z</dcterms:created>
  <dcterms:modified xsi:type="dcterms:W3CDTF">2011-03-07T03:28:54Z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1761748451</vt:i4>
  </property>
  <property fmtid="{D5CDD505-2E9C-101B-9397-08002B2CF9AE}" pid="3" name="_EmailSubject">
    <vt:lpwstr>from office 9016</vt:lpwstr>
  </property>
  <property fmtid="{D5CDD505-2E9C-101B-9397-08002B2CF9AE}" pid="4" name="_AuthorEmail">
    <vt:lpwstr>dkekoolani@vantagepoint.tv</vt:lpwstr>
  </property>
  <property fmtid="{D5CDD505-2E9C-101B-9397-08002B2CF9AE}" pid="5" name="_AuthorEmailDisplayName">
    <vt:lpwstr>Dean Kekoolani</vt:lpwstr>
  </property>
  <property fmtid="{D5CDD505-2E9C-101B-9397-08002B2CF9AE}" pid="6" name="_PreviousAdHocReviewCycleID">
    <vt:i4>986900829</vt:i4>
  </property>
  <property fmtid="{D5CDD505-2E9C-101B-9397-08002B2CF9AE}" pid="7" name="_ReviewingToolsShownOnce">
    <vt:lpwstr/>
  </property>
</Properties>
</file>